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lpasodiocese-my.sharepoint.com/personal/gwatters_elpasodiocese_org/Documents/DOEP/Communications/"/>
    </mc:Choice>
  </mc:AlternateContent>
  <xr:revisionPtr revIDLastSave="0" documentId="8_{30F5CB08-565F-4B10-BF77-1956E8551648}" xr6:coauthVersionLast="36" xr6:coauthVersionMax="36" xr10:uidLastSave="{00000000-0000-0000-0000-000000000000}"/>
  <bookViews>
    <workbookView xWindow="0" yWindow="0" windowWidth="28800" windowHeight="11505" tabRatio="873" firstSheet="1" activeTab="1" xr2:uid="{00000000-000D-0000-FFFF-FFFF00000000}"/>
  </bookViews>
  <sheets>
    <sheet name="CWUDFsStorage" sheetId="36" state="hidden" r:id="rId1"/>
    <sheet name="IS CY" sheetId="22" r:id="rId2"/>
    <sheet name="Statement of Cashflow pg 2" sheetId="8" state="hidden" r:id="rId3"/>
  </sheets>
  <externalReferences>
    <externalReference r:id="rId4"/>
  </externalReferences>
  <definedNames>
    <definedName name="_xlnm.Print_Area" localSheetId="1">'IS CY'!$A$1:$E$40</definedName>
    <definedName name="_xlnm.Print_Area" localSheetId="2">'Statement of Cashflow pg 2'!$A$1:$G$34</definedName>
  </definedNames>
  <calcPr calcId="191029"/>
</workbook>
</file>

<file path=xl/calcChain.xml><?xml version="1.0" encoding="utf-8"?>
<calcChain xmlns="http://schemas.openxmlformats.org/spreadsheetml/2006/main">
  <c r="C15" i="8" l="1"/>
  <c r="C22" i="8"/>
  <c r="C30" i="8"/>
  <c r="C20" i="8"/>
  <c r="F30" i="8"/>
  <c r="F10" i="8"/>
  <c r="F24" i="8" s="1"/>
  <c r="C14" i="8"/>
  <c r="C17" i="8"/>
  <c r="C19" i="8"/>
  <c r="C13" i="8"/>
  <c r="C10" i="8"/>
  <c r="C6" i="8"/>
  <c r="A4" i="8"/>
  <c r="A1" i="8"/>
  <c r="F6" i="8"/>
  <c r="C24" i="8" l="1"/>
  <c r="C18" i="8" l="1"/>
  <c r="C21" i="8" l="1"/>
</calcChain>
</file>

<file path=xl/sharedStrings.xml><?xml version="1.0" encoding="utf-8"?>
<sst xmlns="http://schemas.openxmlformats.org/spreadsheetml/2006/main" count="1065" uniqueCount="734">
  <si>
    <t>$</t>
  </si>
  <si>
    <t>See Notes to Financial Statements.</t>
  </si>
  <si>
    <t>STATEMENTS OF CASH FLOWS</t>
  </si>
  <si>
    <t>Net income</t>
  </si>
  <si>
    <t xml:space="preserve">Reconciliation of net income to net cash </t>
  </si>
  <si>
    <t xml:space="preserve">Adjustments to reconcile net income to net cash </t>
  </si>
  <si>
    <t>used by operating activities:</t>
  </si>
  <si>
    <t xml:space="preserve">   (Increase) decrease in accounts receivable </t>
  </si>
  <si>
    <t xml:space="preserve">   (Increase) decrease in prepaid expenses</t>
  </si>
  <si>
    <t xml:space="preserve">   (Increase) decrease in inventories</t>
  </si>
  <si>
    <t xml:space="preserve">   Increase (decrease) in accounts payable</t>
  </si>
  <si>
    <t xml:space="preserve">   Depreciation</t>
  </si>
  <si>
    <t xml:space="preserve">   Deferred taxes</t>
  </si>
  <si>
    <t>Change in working capital components:</t>
  </si>
  <si>
    <t xml:space="preserve">   Increase (decrease) in accrued expenses and other liabilities</t>
  </si>
  <si>
    <t>Fair value of property and equipment acquired</t>
  </si>
  <si>
    <t>Long-term debt assumed</t>
  </si>
  <si>
    <t xml:space="preserve">   Provision for doubtful accounts</t>
  </si>
  <si>
    <t xml:space="preserve">   Increase (decrease) in floor plan payables</t>
  </si>
  <si>
    <t>Schedule of non-cash investing and financing activities</t>
  </si>
  <si>
    <t>See Accountant's Compilation Report</t>
  </si>
  <si>
    <t>Net cash used in operating activities</t>
  </si>
  <si>
    <t>used in operating activities</t>
  </si>
  <si>
    <t>Total expenses</t>
  </si>
  <si>
    <t>Total support and revenue</t>
  </si>
  <si>
    <t>Diocesan assessments from parishes</t>
  </si>
  <si>
    <t>Insurance premiums and fees</t>
  </si>
  <si>
    <t>Fees for programs and services</t>
  </si>
  <si>
    <t>Grant income</t>
  </si>
  <si>
    <t>Interest and dividend income</t>
  </si>
  <si>
    <t>Other income</t>
  </si>
  <si>
    <t>Contribution income</t>
  </si>
  <si>
    <t>Expenses</t>
  </si>
  <si>
    <t>Revenue and other support</t>
  </si>
  <si>
    <t>STATEMENT OF ACTIVITIES</t>
  </si>
  <si>
    <t>Net assets, beginning of year</t>
  </si>
  <si>
    <t>Net assets, end of year</t>
  </si>
  <si>
    <t>Program expenses</t>
  </si>
  <si>
    <t>Investment gains (loss)</t>
  </si>
  <si>
    <t>Income from insurance proceeds</t>
  </si>
  <si>
    <t>General and administrative expenses</t>
  </si>
  <si>
    <t>Fundraising expenses</t>
  </si>
  <si>
    <t>Pension plan income/(loss)</t>
  </si>
  <si>
    <t>Other income and expenses</t>
  </si>
  <si>
    <t>Total other income and expenses</t>
  </si>
  <si>
    <t>JUNE 30, 2022 AND 2021</t>
  </si>
  <si>
    <t>SH:BS</t>
  </si>
  <si>
    <t>$A$4</t>
  </si>
  <si>
    <t xml:space="preserve"> UPPER(TEXT(cw_clp("clp13"),"mmmm d, yyy")&amp;" and "&amp;TEXT(cw_clp("clp291"),"yyy"))</t>
  </si>
  <si>
    <t>$C$6</t>
  </si>
  <si>
    <t xml:space="preserve"> cw_clp("clp13")</t>
  </si>
  <si>
    <t>$E$6</t>
  </si>
  <si>
    <t xml:space="preserve"> cw_clp("clp291")</t>
  </si>
  <si>
    <t>FOR THE YEAR ENDED JUNE 30, 2022</t>
  </si>
  <si>
    <t>SH:IS CY</t>
  </si>
  <si>
    <t xml:space="preserve"> UPPER("for the year ended "&amp;TEXT(cw_clp("clp13"),"mmmm d, yyy"))</t>
  </si>
  <si>
    <t>FOR THE YEAR ENDED JUNE 30, 2021</t>
  </si>
  <si>
    <t>SH:IS PY</t>
  </si>
  <si>
    <t xml:space="preserve"> UPPER("for the year ended "&amp;TEXT(cw_clp("clp291"),"mmmm d, yyy"))</t>
  </si>
  <si>
    <t>AS OF JUNE 30, 2022</t>
  </si>
  <si>
    <t>SH:CONS BS CY</t>
  </si>
  <si>
    <t xml:space="preserve"> "AS OF "&amp;UPPER(TEXT(cw_clp("clp13"),"mmmm d, yyy"))</t>
  </si>
  <si>
    <t>$C$11</t>
  </si>
  <si>
    <t xml:space="preserve"> cw_map("BR","GF-&gt;1.1.100.106")</t>
  </si>
  <si>
    <t>$E$11</t>
  </si>
  <si>
    <t xml:space="preserve"> cw_grp("1","BR","HIRF-&gt;5000")</t>
  </si>
  <si>
    <t>$F$11</t>
  </si>
  <si>
    <t xml:space="preserve"> cw_grp("1","BR","PCIF-&gt;5000")-F12</t>
  </si>
  <si>
    <t>$G$11</t>
  </si>
  <si>
    <t xml:space="preserve"> cw_grp("1","BR","CCF-&gt;5000")</t>
  </si>
  <si>
    <t>$H$11</t>
  </si>
  <si>
    <t xml:space="preserve"> cw_grp("1","BR","PPPF-&gt;5000")</t>
  </si>
  <si>
    <t>$I$11</t>
  </si>
  <si>
    <t xml:space="preserve"> cw_grp("1","BR","CF-&gt;5000")</t>
  </si>
  <si>
    <t>$C$12</t>
  </si>
  <si>
    <t xml:space="preserve"> cw_map("BR","GF-&gt;1.1.100.206")</t>
  </si>
  <si>
    <t>$F$12</t>
  </si>
  <si>
    <t xml:space="preserve"> cw_map("BR","PCIF-&gt;1.1.100.206")</t>
  </si>
  <si>
    <t>$C$16</t>
  </si>
  <si>
    <t xml:space="preserve"> cw_grp("1","BR","GF-&gt;5200.200~5200.400")-(C17+C18+C26)</t>
  </si>
  <si>
    <t>$E$16</t>
  </si>
  <si>
    <t xml:space="preserve"> cw_grp("1","BR","HIRF-&gt;5200.200~5200.400")</t>
  </si>
  <si>
    <t>$F$16</t>
  </si>
  <si>
    <t xml:space="preserve"> cw_grp("1","BR","PCIF-&gt;5200.400")+cw_grp("1","BR","PCIF-&gt;5200.200")-F17</t>
  </si>
  <si>
    <t>$H$16</t>
  </si>
  <si>
    <t xml:space="preserve"> cw_grp("1","BR","PPPF-&gt;5600.200")</t>
  </si>
  <si>
    <t>$I$16</t>
  </si>
  <si>
    <t xml:space="preserve"> cw_grp("1","BR","CF-&gt;5200.400")</t>
  </si>
  <si>
    <t>$C$17</t>
  </si>
  <si>
    <t xml:space="preserve"> cw_act("BR","GF-&gt;100-12100")+cw_act("BR","GF-&gt;100-12990")</t>
  </si>
  <si>
    <t>$C$18</t>
  </si>
  <si>
    <t xml:space="preserve"> cw_act("BR","GF-&gt;100-13040")+cw_act("BR","GF-&gt;100-13990")</t>
  </si>
  <si>
    <t>$C$20</t>
  </si>
  <si>
    <t xml:space="preserve"> cw_map("BR","GF-&gt;1.1.900.106")</t>
  </si>
  <si>
    <t>$E$20</t>
  </si>
  <si>
    <t xml:space="preserve"> cw_grp("1","BR","HIRF-&gt;5400.100")</t>
  </si>
  <si>
    <t>$C$24</t>
  </si>
  <si>
    <t xml:space="preserve"> cw_map("BR","GF-&gt;1.2.200.906")</t>
  </si>
  <si>
    <t>$F$24</t>
  </si>
  <si>
    <t xml:space="preserve"> cw_grp("1","BR","PCIF-&gt;5100.900")</t>
  </si>
  <si>
    <t>$C$25</t>
  </si>
  <si>
    <t xml:space="preserve"> cw_grp("1","BR","GF-&gt;5600.200")</t>
  </si>
  <si>
    <t>$C$26</t>
  </si>
  <si>
    <t xml:space="preserve"> cw_act("BR","GF-&gt;100-11360")</t>
  </si>
  <si>
    <t>$D$27</t>
  </si>
  <si>
    <t xml:space="preserve"> cw_grp("1","BR","PF-&gt;5500.100")+cw_grp("1","BR","PF-&gt;5500.200")</t>
  </si>
  <si>
    <t>$C$34</t>
  </si>
  <si>
    <t xml:space="preserve"> -(cw_grp("1","BR","GF-&gt;6100.100~6100.200")+cw_grp("1","BR","GF-&gt;6200.100~6200.200"))</t>
  </si>
  <si>
    <t>$E$34</t>
  </si>
  <si>
    <t xml:space="preserve"> -cw_grp("1","BR","HIRF-&gt;6100.100")</t>
  </si>
  <si>
    <t>$F$34</t>
  </si>
  <si>
    <t xml:space="preserve"> -(cw_grp("1","BR","PCIF-&gt;6100")+cw_grp("1","BR","PCIF-&gt;6100.200")+cw_grp("1","BR","PCIF-&gt;6200.100"))</t>
  </si>
  <si>
    <t>$G$34</t>
  </si>
  <si>
    <t xml:space="preserve"> -cw_grp("1","BR","CCF-&gt;6100.100")</t>
  </si>
  <si>
    <t>$H$34</t>
  </si>
  <si>
    <t xml:space="preserve"> -cw_act("BR","PPPF-&gt;119-27210")</t>
  </si>
  <si>
    <t>$C$36</t>
  </si>
  <si>
    <t xml:space="preserve"> -(cw_grp("1","BR","GF-&gt;6100.300"))</t>
  </si>
  <si>
    <t>$E$36</t>
  </si>
  <si>
    <t xml:space="preserve"> -cw_grp("1","BR","HIRF-&gt;6100.300")</t>
  </si>
  <si>
    <t>$F$36</t>
  </si>
  <si>
    <t xml:space="preserve"> -cw_grp("1","BR","PCIF-&gt;6100.300")</t>
  </si>
  <si>
    <t>$G$36</t>
  </si>
  <si>
    <t xml:space="preserve"> -cw_grp("1","BR","CCF-&gt;6100.300")</t>
  </si>
  <si>
    <t>$I$36</t>
  </si>
  <si>
    <t xml:space="preserve"> -cw_grp("1","BR","CF-&gt;6100.300")</t>
  </si>
  <si>
    <t>$I$37</t>
  </si>
  <si>
    <t xml:space="preserve"> -(cw_grp("1","BR","CF-&gt;6100")+cw_grp("1","BR","CF-&gt;6200.200"))</t>
  </si>
  <si>
    <t>$C$42</t>
  </si>
  <si>
    <t xml:space="preserve"> -cw_grp("1","BR","GF-&gt;6000.300")</t>
  </si>
  <si>
    <t>$H$42</t>
  </si>
  <si>
    <t xml:space="preserve"> -cw_grp("1","BR","PPPF-&gt;6000.300")</t>
  </si>
  <si>
    <t>$C$50</t>
  </si>
  <si>
    <t xml:space="preserve"> -cw_grp("1","BR","GF-&gt;6920.100")</t>
  </si>
  <si>
    <t>$D$50</t>
  </si>
  <si>
    <t xml:space="preserve"> -cw_grp("1","BR","PF-&gt;6920.100")</t>
  </si>
  <si>
    <t>$E$50</t>
  </si>
  <si>
    <t xml:space="preserve"> -cw_grp("1","BR","HIRF-&gt;6920.100")</t>
  </si>
  <si>
    <t>$F$50</t>
  </si>
  <si>
    <t xml:space="preserve"> -cw_grp("1","BR","PCIF-&gt;6920.100")</t>
  </si>
  <si>
    <t>$G$50</t>
  </si>
  <si>
    <t xml:space="preserve"> -cw_grp("1","BR","CCF-&gt;6920.100")</t>
  </si>
  <si>
    <t>$H$50</t>
  </si>
  <si>
    <t xml:space="preserve"> -cw_grp("1","BR","PPPF-&gt;6920.100")</t>
  </si>
  <si>
    <t>$I$50</t>
  </si>
  <si>
    <t xml:space="preserve"> -cw_grp("1","BR","CF-&gt;6920.100")</t>
  </si>
  <si>
    <t>$C$51</t>
  </si>
  <si>
    <t xml:space="preserve"> -cw_grp("1","BR","GF-&gt;6920.200")</t>
  </si>
  <si>
    <t>AS OF JUNE 30, 2021</t>
  </si>
  <si>
    <t>SH:CONS BS PY</t>
  </si>
  <si>
    <t xml:space="preserve"> "AS OF "&amp;UPPER(TEXT(cw_clp("clp291"),"mmmm d, yyy"))</t>
  </si>
  <si>
    <t xml:space="preserve"> cw_map("BR:YR1","GF-&gt;1.1.100.106")</t>
  </si>
  <si>
    <t xml:space="preserve"> cw_grp("1","BR:YR1","HIRF-&gt;5000")</t>
  </si>
  <si>
    <t xml:space="preserve"> cw_grp("1","BR:YR1","PCIF-&gt;5000")-F12</t>
  </si>
  <si>
    <t xml:space="preserve"> cw_grp("1","BR:YR1","CCF-&gt;5000")</t>
  </si>
  <si>
    <t xml:space="preserve"> cw_grp("1","BR:YR1","PPPF-&gt;5000")</t>
  </si>
  <si>
    <t xml:space="preserve"> cw_grp("1","BR:YR1","CF-&gt;5000")</t>
  </si>
  <si>
    <t xml:space="preserve"> cw_map("BR:YR1","GF-&gt;1.1.100.206")</t>
  </si>
  <si>
    <t xml:space="preserve"> cw_map("BR:YR1","PCIF-&gt;1.1.100.206")</t>
  </si>
  <si>
    <t xml:space="preserve"> cw_grp("1","BR:YR1","GF-&gt;5200.200~5200.400")-(C17+C18+C26)+14628+77526+130429</t>
  </si>
  <si>
    <t xml:space="preserve"> cw_grp("1","BR:YR1","HIRF-&gt;5200.200~5200.400")</t>
  </si>
  <si>
    <t xml:space="preserve"> cw_grp("1","BR:YR1","PCIF-&gt;5200.400")+cw_grp("1","BR:YR1","PCIF-&gt;5200.200")-F17</t>
  </si>
  <si>
    <t xml:space="preserve"> cw_grp("1","BR:YR1","PPPF-&gt;5600.200")</t>
  </si>
  <si>
    <t xml:space="preserve"> cw_grp("1","BR:YR1","CF-&gt;5200.400")</t>
  </si>
  <si>
    <t xml:space="preserve"> cw_act("BR:YR1","GF-&gt;100-12100")+cw_act("BR:YR1","GF-&gt;100-12990")+690374+77526+130429</t>
  </si>
  <si>
    <t xml:space="preserve"> cw_act("BR:YR1","GF-&gt;100-13040")+cw_act("BR:YR1","GF-&gt;100-13990")</t>
  </si>
  <si>
    <t xml:space="preserve"> cw_map("BR:YR1","GF-&gt;1.1.900.106")</t>
  </si>
  <si>
    <t xml:space="preserve"> cw_grp("1","BR:YR1","HIRF-&gt;5400.100")</t>
  </si>
  <si>
    <t xml:space="preserve"> cw_map("BR:YR1","GF-&gt;1.2.200.906")+12238</t>
  </si>
  <si>
    <t xml:space="preserve"> cw_grp("1","BR:YR1","PCIF-&gt;5100.900")</t>
  </si>
  <si>
    <t xml:space="preserve"> cw_grp("1","BR:YR1","GF-&gt;5600.200")-14628+130429</t>
  </si>
  <si>
    <t xml:space="preserve"> cw_act("BR:YR1","GF-&gt;100-11360")</t>
  </si>
  <si>
    <t xml:space="preserve"> cw_grp("1","BR:YR1","PF-&gt;5500.100")+cw_grp("1","BR:YR1","PF-&gt;5500.200")</t>
  </si>
  <si>
    <t xml:space="preserve"> -(cw_grp("1","BR:YR1","GF-&gt;6100.100~6100.200")+cw_grp("1","BR:YR1","GF-&gt;6200.100~6200.200"))-5856</t>
  </si>
  <si>
    <t xml:space="preserve"> -cw_grp("1","BR:YR1","HIRF-&gt;6100.100")</t>
  </si>
  <si>
    <t xml:space="preserve"> -(cw_grp("1","BR:YR1","PCIF-&gt;6100")+cw_grp("1","BR:YR1","PCIF-&gt;6100.200")+cw_grp("1","BR:YR1","PCIF-&gt;6200.100"))</t>
  </si>
  <si>
    <t xml:space="preserve"> -cw_grp("1","BR:YR1","CCF-&gt;6100.100")</t>
  </si>
  <si>
    <t xml:space="preserve"> -cw_act("BR:YR1","PPPF-&gt;119-27210")</t>
  </si>
  <si>
    <t xml:space="preserve"> -(cw_grp("1","BR:YR1","GF-&gt;6100.300"))</t>
  </si>
  <si>
    <t xml:space="preserve"> -cw_grp("1","BR:YR1","HIRF-&gt;6100.300")</t>
  </si>
  <si>
    <t xml:space="preserve"> -cw_grp("1","BR:YR1","PCIF-&gt;6100.300")</t>
  </si>
  <si>
    <t xml:space="preserve"> -cw_grp("1","BR:YR1","CCF-&gt;6100.300")</t>
  </si>
  <si>
    <t xml:space="preserve"> -cw_grp("1","BR:YR1","CF-&gt;6100.300")</t>
  </si>
  <si>
    <t xml:space="preserve"> -(cw_grp("1","BR:YR1","CF-&gt;6100")+cw_grp("1","BR:YR1","CF-&gt;6200.200"))</t>
  </si>
  <si>
    <t xml:space="preserve"> -cw_grp("1","BR:YR1","GF-&gt;6000.300")</t>
  </si>
  <si>
    <t xml:space="preserve"> -cw_grp("1","BR:YR1","PPPF-&gt;6000.300")</t>
  </si>
  <si>
    <t xml:space="preserve"> -cw_grp("1","BR:YR1","GF-&gt;6920.100")+77526+130429+130429+18094-10000+2</t>
  </si>
  <si>
    <t xml:space="preserve"> -cw_grp("1","BR:YR1","PF-&gt;6920.100")</t>
  </si>
  <si>
    <t xml:space="preserve"> -cw_grp("1","BR:YR1","HIRF-&gt;6920.100")</t>
  </si>
  <si>
    <t xml:space="preserve"> -cw_grp("1","BR:YR1","PCIF-&gt;6920.100")</t>
  </si>
  <si>
    <t xml:space="preserve"> -cw_grp("1","BR:YR1","CCF-&gt;6920.100")</t>
  </si>
  <si>
    <t xml:space="preserve"> -cw_grp("1","BR:YR1","PPPF-&gt;6920.100")</t>
  </si>
  <si>
    <t xml:space="preserve"> -cw_grp("1","BR:YR1","CF-&gt;6920.100")</t>
  </si>
  <si>
    <t xml:space="preserve"> -cw_grp("1","BR:YR1","GF-&gt;6920.200")+10000-2</t>
  </si>
  <si>
    <t>Net assets, beginning of year 2022</t>
  </si>
  <si>
    <t>Net assets, end of year 2022</t>
  </si>
  <si>
    <t>SH:CONS IS CY</t>
  </si>
  <si>
    <t>$C$10</t>
  </si>
  <si>
    <t xml:space="preserve"> -cw_grp("1","BR","GF-&gt;7000.050")</t>
  </si>
  <si>
    <t xml:space="preserve"> -(cw_grp("1","BR","HIRF-&gt;7000"))-E14-E12</t>
  </si>
  <si>
    <t xml:space="preserve"> -(cw_act("BR","PCIF-&gt;105-41500")+cw_act("BR","PCIF-&gt;105-41510")+cw_act("BR","PCIF-&gt;105-41550")+cw_act("BR","PCIF-&gt;105-42010")+cw_act("BR","PCIF-&gt;105-43810"))</t>
  </si>
  <si>
    <t xml:space="preserve"> -cw_grp("1","BR","GF-&gt;7000.100")</t>
  </si>
  <si>
    <t>$E$12</t>
  </si>
  <si>
    <t xml:space="preserve"> -cw_act("BR","HIRF-&gt;115-43890")</t>
  </si>
  <si>
    <t>$C$13</t>
  </si>
  <si>
    <t xml:space="preserve"> -cw_grp("1","BR","GF-&gt;7000.200")</t>
  </si>
  <si>
    <t>$C$14</t>
  </si>
  <si>
    <t xml:space="preserve"> -cw_grp("1","BR","GF-&gt;7000.300")</t>
  </si>
  <si>
    <t>$E$14</t>
  </si>
  <si>
    <t xml:space="preserve"> -cw_act("BR","HIRF-&gt;115-42030")</t>
  </si>
  <si>
    <t>$G$14</t>
  </si>
  <si>
    <t xml:space="preserve"> -cw_grp("1","BR","CCF-&gt;7000")</t>
  </si>
  <si>
    <t>$C$27</t>
  </si>
  <si>
    <t xml:space="preserve"> -cw_grp("1","BR","GF-&gt;7410.500")</t>
  </si>
  <si>
    <t>$F$27</t>
  </si>
  <si>
    <t xml:space="preserve"> -cw_grp("1","BR","PCIF-&gt;7410.400")</t>
  </si>
  <si>
    <t>$C$28</t>
  </si>
  <si>
    <t xml:space="preserve"> -cw_grp("1","BR","GF-&gt;7400.200")</t>
  </si>
  <si>
    <t>$E$28</t>
  </si>
  <si>
    <t xml:space="preserve"> -cw_grp("1","BR","HIRF-&gt;7400.200")</t>
  </si>
  <si>
    <t>$F$28</t>
  </si>
  <si>
    <t xml:space="preserve"> -cw_grp("1","BR","PCIF-&gt;7400.200")</t>
  </si>
  <si>
    <t>$C$29</t>
  </si>
  <si>
    <t xml:space="preserve"> -cw_grp("1","BR","GF-&gt;7410.400")-C32</t>
  </si>
  <si>
    <t>$C$31</t>
  </si>
  <si>
    <t xml:space="preserve"> -cw_grp("1","BR","GF-&gt;7410.100")</t>
  </si>
  <si>
    <t>$D$31</t>
  </si>
  <si>
    <t xml:space="preserve"> -cw_grp("1","BR","pF-&gt;7410.100")</t>
  </si>
  <si>
    <t>$E$31</t>
  </si>
  <si>
    <t xml:space="preserve"> -cw_grp("1","BR","HIRF-&gt;7410.100")</t>
  </si>
  <si>
    <t>$F$31</t>
  </si>
  <si>
    <t xml:space="preserve"> -(cw_act("Br","PCIF-&gt;105-42020")+cw_grp("1","BR","PCIF-&gt;7410.100"))-F30</t>
  </si>
  <si>
    <t>$C$32</t>
  </si>
  <si>
    <t xml:space="preserve"> -cw_act("BR","100-46900")</t>
  </si>
  <si>
    <t>$A$39</t>
  </si>
  <si>
    <t xml:space="preserve"> "Net assets, beginning of year "&amp;(TEXT(cw_clp("clp13"),"yyy"))</t>
  </si>
  <si>
    <t>$A$41</t>
  </si>
  <si>
    <t xml:space="preserve"> "Net assets, end of year "&amp;(TEXT(cw_clp("clp13"),"yyy"))</t>
  </si>
  <si>
    <t>Net assets, beginning of year 2021</t>
  </si>
  <si>
    <t>Net assets, end of year 2021</t>
  </si>
  <si>
    <t>SH:CONS IS PY</t>
  </si>
  <si>
    <t xml:space="preserve"> "FOR THE YEAR ENDED "&amp;UPPER(TEXT(cw_clp("clp291"),"mmmm d, yyy"))</t>
  </si>
  <si>
    <t xml:space="preserve"> -cw_grp("1","BR:YR1","GF-&gt;7000.050")+2+77526</t>
  </si>
  <si>
    <t xml:space="preserve"> -(cw_grp("1","BR:YR1","HIRF-&gt;7000"))-E14-E12</t>
  </si>
  <si>
    <t xml:space="preserve"> -(cw_act("BR:YR1","PCIF-&gt;105-41500")+cw_act("BR:YR1","PCIF-&gt;105-41510")+cw_act("BR:YR1","PCIF-&gt;105-41550")+cw_act("BR:YR1","PCIF-&gt;105-42010")+cw_act("BR:YR1","PCIF-&gt;105-43810"))</t>
  </si>
  <si>
    <t xml:space="preserve"> -cw_grp("1","BR:YR1","GF-&gt;7000.100")</t>
  </si>
  <si>
    <t xml:space="preserve"> -cw_act("BR:YR1","HIRF-&gt;115-43890")</t>
  </si>
  <si>
    <t xml:space="preserve"> -cw_grp("1","BR:YR1","GF-&gt;7000.200")</t>
  </si>
  <si>
    <t xml:space="preserve"> -cw_grp("1","BR:YR1","GF-&gt;7000.300")</t>
  </si>
  <si>
    <t xml:space="preserve"> -cw_act("BR:YR1","HIRF-&gt;115-42030")</t>
  </si>
  <si>
    <t xml:space="preserve"> -cw_grp("1","BR:YR1","CCF-&gt;7000")</t>
  </si>
  <si>
    <t xml:space="preserve"> -cw_grp("1","BR:YR1","GF-&gt;7410.500")</t>
  </si>
  <si>
    <t xml:space="preserve"> -cw_grp("1","BR:YR1","PCIF-&gt;7410.400")</t>
  </si>
  <si>
    <t xml:space="preserve"> -cw_grp("1","BR:YR1","GF-&gt;7400.200")</t>
  </si>
  <si>
    <t xml:space="preserve"> -cw_grp("1","BR:YR1","HIRF-&gt;7400.200")</t>
  </si>
  <si>
    <t xml:space="preserve"> -cw_grp("1","BR:YR1","PCIF-&gt;7400.200")</t>
  </si>
  <si>
    <t xml:space="preserve"> -cw_grp("1","BR:YR1","GF-&gt;7410.400")-C31</t>
  </si>
  <si>
    <t>$C$30</t>
  </si>
  <si>
    <t xml:space="preserve"> -cw_grp("1","BR:YR1","GF-&gt;7410.100")</t>
  </si>
  <si>
    <t>$E$30</t>
  </si>
  <si>
    <t xml:space="preserve"> -cw_grp("1","BR:YR1","HIRF-&gt;7410.100")</t>
  </si>
  <si>
    <t>$F$30</t>
  </si>
  <si>
    <t xml:space="preserve"> -(cw_act("BR:YR1","PCIF-&gt;105-42020")+cw_grp("1","BR:YR1","PCIF-&gt;7410.100"))</t>
  </si>
  <si>
    <t xml:space="preserve"> -cw_act("BR:YR1","100-46900")</t>
  </si>
  <si>
    <t>$A$37</t>
  </si>
  <si>
    <t xml:space="preserve"> "Net assets, beginning of year "&amp;(TEXT(cw_clp("clp291"),"yyy"))</t>
  </si>
  <si>
    <t xml:space="preserve"> "Net assets, end of year "&amp;(TEXT(cw_clp("clp291"),"yyy"))</t>
  </si>
  <si>
    <t>SH:FE CY</t>
  </si>
  <si>
    <t>$C$9</t>
  </si>
  <si>
    <t xml:space="preserve"> cw_grp("1","BR","gf-&gt;7300.206")-cw_act("BR","gf-&gt;100-50025")+cw_act("BR","gf-&gt;100-50435")+cw_act("BR","gf-&gt;100-50440")+cw_act("BR","gf-&gt;100-50445")</t>
  </si>
  <si>
    <t>$I$9</t>
  </si>
  <si>
    <t xml:space="preserve"> cw_grp("1","BR","0-&gt;7300.200")+cw_grp("1","BR","0-&gt;7300.206")</t>
  </si>
  <si>
    <t>$N$9</t>
  </si>
  <si>
    <t>$Q$9</t>
  </si>
  <si>
    <t xml:space="preserve"> cw_grp("1","BR","GF-&gt;7300.200")+cw_grp("1","BR","GF-&gt;7300.206")</t>
  </si>
  <si>
    <t>$W$9</t>
  </si>
  <si>
    <t xml:space="preserve"> cw_grp("1","BR","CCF-&gt;7300.200")+cw_grp("1","BR","CCF-&gt;7300.206")</t>
  </si>
  <si>
    <t>$I$10</t>
  </si>
  <si>
    <t xml:space="preserve"> cw_act("BR","0-&gt;100-51010")</t>
  </si>
  <si>
    <t>$Q$10</t>
  </si>
  <si>
    <t xml:space="preserve"> cw_act("BR","GF-&gt;100-51010")</t>
  </si>
  <si>
    <t>$W$10</t>
  </si>
  <si>
    <t xml:space="preserve"> cw_act("BR","CCF-&gt;100-51010")</t>
  </si>
  <si>
    <t xml:space="preserve"> cw_grp("1","BR","0-&gt;7300.205")-I10</t>
  </si>
  <si>
    <t>$Q$11</t>
  </si>
  <si>
    <t xml:space="preserve"> cw_grp("1","BR","gf-&gt;7300.205")-Q10</t>
  </si>
  <si>
    <t>$G$12</t>
  </si>
  <si>
    <t xml:space="preserve"> cw_act("BR","GF-&gt;100-52010")+cw_act("BR","gf-&gt;100-52200")</t>
  </si>
  <si>
    <t>$I$12</t>
  </si>
  <si>
    <t xml:space="preserve"> cw_act("BR","0-&gt;100-52010")+cw_act("BR","0-&gt;100-52200")</t>
  </si>
  <si>
    <t>$P$12</t>
  </si>
  <si>
    <t>$Q$12</t>
  </si>
  <si>
    <t xml:space="preserve"> cw_act("BR","GF-&gt;100-52010")+cw_act("BR","GF-&gt;100-52200")</t>
  </si>
  <si>
    <t>$W$12</t>
  </si>
  <si>
    <t xml:space="preserve"> cw_act("BR","CCF-&gt;100-52010")+cw_act("BR","CCF-&gt;100-52200")</t>
  </si>
  <si>
    <t>$G$13</t>
  </si>
  <si>
    <t xml:space="preserve"> cw_act("BR","gf-&gt;100-52100")+cw_act("BR","gf-&gt;100-52120")</t>
  </si>
  <si>
    <t>$I$13</t>
  </si>
  <si>
    <t xml:space="preserve"> +cw_act("BR","0-&gt;100-52100")+cw_act("BR","0-&gt;100-52120")</t>
  </si>
  <si>
    <t>$P$13</t>
  </si>
  <si>
    <t>$Q$13</t>
  </si>
  <si>
    <t xml:space="preserve"> +cw_act("BR","GF-&gt;100-52100")+cw_act("BR","GF-&gt;100-52120")</t>
  </si>
  <si>
    <t>$W$13</t>
  </si>
  <si>
    <t xml:space="preserve"> +cw_act("BR","CCF-&gt;100-52100")+cw_act("BR","CCF-&gt;100-52120")</t>
  </si>
  <si>
    <t>$I$14</t>
  </si>
  <si>
    <t xml:space="preserve"> +cw_act("BR","GF-&gt;100-52300")+cw_act("BR","GF-&gt;100-52310")+cw_act("BR","GF-&gt;100-52320")+cw_act("BR","GF-&gt;100-52330")+cw_act("BR","GF-&gt;100-52340")+cw_act("BR","GF-&gt;100-52350")+cw_act("BR","ccF-&gt;104-52330")+cw_act("BR","ccF-&gt;104-53520")</t>
  </si>
  <si>
    <t>$Q$14</t>
  </si>
  <si>
    <t xml:space="preserve"> +cw_act("BR","GF-&gt;100-52300")+cw_act("BR","GF-&gt;100-52310")+cw_act("BR","GF-&gt;100-52320")+cw_act("BR","GF-&gt;100-52330")+cw_act("BR","GF-&gt;100-52340")+cw_act("BR","GF-&gt;100-52350")</t>
  </si>
  <si>
    <t>$W$14</t>
  </si>
  <si>
    <t xml:space="preserve"> +cw_act("BR","ccF-&gt;104-52330")+cw_act("BR","ccF-&gt;104-53520")</t>
  </si>
  <si>
    <t>$I$15</t>
  </si>
  <si>
    <t xml:space="preserve"> +cw_act("BR","GF-&gt;100-52020")+cw_act("BR","GF-&gt;100-52030")+cw_act("BR","ccf-&gt;104-53120")+cw_act("BR","hirf-&gt;115-53120")</t>
  </si>
  <si>
    <t>$Q$15</t>
  </si>
  <si>
    <t xml:space="preserve"> +cw_act("BR","GF-&gt;100-52020")+cw_act("BR","GF-&gt;100-52030")</t>
  </si>
  <si>
    <t>$W$15</t>
  </si>
  <si>
    <t xml:space="preserve"> +cw_act("BR","ccf-&gt;104-53120")</t>
  </si>
  <si>
    <t xml:space="preserve"> cw_act("BR","GF-&gt;100-53010")+cw_act("BR","ccF-&gt;104-53010")+cw_act("BR","pciF-&gt;105-53010")+cw_act("BR","hirF-&gt;115-53010")</t>
  </si>
  <si>
    <t>$Q$16</t>
  </si>
  <si>
    <t xml:space="preserve"> cw_act("BR","GF-&gt;100-53010")</t>
  </si>
  <si>
    <t>$W$16</t>
  </si>
  <si>
    <t xml:space="preserve"> cw_act("BR","ccF-&gt;104-53010")</t>
  </si>
  <si>
    <t>$G$17</t>
  </si>
  <si>
    <t xml:space="preserve"> +cw_act("BR","GF-&gt;100-53130")+cw_act("BR","GF-&gt;100-53140")</t>
  </si>
  <si>
    <t>$I$17</t>
  </si>
  <si>
    <t xml:space="preserve"> cw_grp("1","BR","GF-&gt;7200.100")-cw_act("BR","GF-&gt;100-53010")-cw_act("BR","GF-&gt;100-53520")+cw_act("BR","ccf-&gt;104-56160")</t>
  </si>
  <si>
    <t>$P$17</t>
  </si>
  <si>
    <t>$Q$17</t>
  </si>
  <si>
    <t xml:space="preserve"> cw_grp("1","BR","GF-&gt;7200.100")-cw_act("BR","GF-&gt;100-53010")-cw_act("BR","GF-&gt;100-53520")</t>
  </si>
  <si>
    <t>$W$17</t>
  </si>
  <si>
    <t xml:space="preserve"> cw_act("BR","ccf-&gt;104-56160")</t>
  </si>
  <si>
    <t>$G$18</t>
  </si>
  <si>
    <t xml:space="preserve"> cw_act("BR","gf-&gt;100-53520")</t>
  </si>
  <si>
    <t>$I$18</t>
  </si>
  <si>
    <t xml:space="preserve"> cw_act("BR","0-&gt;100-53520")</t>
  </si>
  <si>
    <t>$P$18</t>
  </si>
  <si>
    <t>$Q$18</t>
  </si>
  <si>
    <t xml:space="preserve"> cw_act("BR","GF-&gt;100-53520")</t>
  </si>
  <si>
    <t>$W$18</t>
  </si>
  <si>
    <t xml:space="preserve"> cw_act("BR","CCF-&gt;100-53520")</t>
  </si>
  <si>
    <t>$I$19</t>
  </si>
  <si>
    <t xml:space="preserve"> cw_grp("1","BR","PCIF-&gt;7200.100")-cw_act("BR","pcif-&gt;105-53010")-cw_act("BR","pcif-&gt;105-59250")+cw_grp("1","BR","ccF-&gt;7200.100")-cw_act("BR","ccf-&gt;104-52330")-cw_act("BR","ccf-&gt;104-53010")-cw_act("BR","ccf-&gt;104-53120")-cw_act("BR","ccf-&gt;104-53520")-cw_act("BR","ccf-&gt;104-56160")-cw_act("BR","ccf-&gt;104-59250")+cw_grp("1","BR","hirF-&gt;7200.150")</t>
  </si>
  <si>
    <t>$W$19</t>
  </si>
  <si>
    <t xml:space="preserve"> cw_grp("1","BR","ccF-&gt;7200.100")-cw_act("BR","ccf-&gt;104-52330")-cw_act("BR","ccf-&gt;104-53010")-cw_act("BR","ccf-&gt;104-53120")-cw_act("BR","ccf-&gt;104-53520")-cw_act("BR","ccf-&gt;104-56160")-cw_act("BR","ccf-&gt;104-59250")</t>
  </si>
  <si>
    <t xml:space="preserve"> cw_grp("1","BR","0-&gt;7200")</t>
  </si>
  <si>
    <t>$I$20</t>
  </si>
  <si>
    <t>$N$20</t>
  </si>
  <si>
    <t xml:space="preserve"> cw_grp("1","BR","GF-&gt;7200")</t>
  </si>
  <si>
    <t>$Q$20</t>
  </si>
  <si>
    <t>$T$20</t>
  </si>
  <si>
    <t xml:space="preserve"> cw_grp("1","BR","CCF-&gt;7200")</t>
  </si>
  <si>
    <t>$W$20</t>
  </si>
  <si>
    <t>$G$21</t>
  </si>
  <si>
    <t xml:space="preserve"> cw_grp("1","BR","0-&gt;7420")</t>
  </si>
  <si>
    <t>$I$21</t>
  </si>
  <si>
    <t>$P$21</t>
  </si>
  <si>
    <t xml:space="preserve"> cw_grp("1","BR","GF-&gt;7420")</t>
  </si>
  <si>
    <t>$Q$21</t>
  </si>
  <si>
    <t>$V$21</t>
  </si>
  <si>
    <t xml:space="preserve"> cw_grp("1","BR","CCF-&gt;7420")</t>
  </si>
  <si>
    <t>$W$21</t>
  </si>
  <si>
    <t>$I$22</t>
  </si>
  <si>
    <t xml:space="preserve"> cw_act("BR","GF-&gt;100-59250")+cw_act("BR","hirF-&gt;115-59250")+cw_act("BR","pciF-&gt;105-59250")+cw_act("BR","ccF-&gt;104-59250")+cw_act("BR","pppF-&gt;119-59250")</t>
  </si>
  <si>
    <t>$Q$22</t>
  </si>
  <si>
    <t xml:space="preserve"> cw_act("BR","GF-&gt;100-59250")</t>
  </si>
  <si>
    <t>$W$22</t>
  </si>
  <si>
    <t xml:space="preserve"> cw_act("BR","ccF-&gt;104-59250")</t>
  </si>
  <si>
    <t>$I$23</t>
  </si>
  <si>
    <t xml:space="preserve"> +cw_act("BR","GF-&gt;100-59900")+cw_act("BR","HIRF-&gt;115-59990")</t>
  </si>
  <si>
    <t>$Q$23</t>
  </si>
  <si>
    <t xml:space="preserve"> +cw_act("BR","GF-&gt;100-59900")</t>
  </si>
  <si>
    <t>$I$24</t>
  </si>
  <si>
    <t xml:space="preserve"> cw_act("BR","GF-&gt;100-59990")+cw_act("BR","pF-&gt;102-59990")+cw_act("BR","gF-&gt;100-52130")+cw_act("BR","gF-&gt;100-59800")+cw_act("BR","gF-&gt;100-60250")+cw_act("BR","gF-&gt;100-60300")+2</t>
  </si>
  <si>
    <t>$Q$24</t>
  </si>
  <si>
    <t xml:space="preserve"> cw_act("BR","GF-&gt;100-59990")+cw_act("BR","gF-&gt;100-52130")+cw_act("BR","gF-&gt;100-59800")+cw_act("BR","gF-&gt;100-60250")+cw_act("BR","gF-&gt;100-60300")+2</t>
  </si>
  <si>
    <t>$E$27</t>
  </si>
  <si>
    <t xml:space="preserve"> cw_grp("1","Bc","0-&gt;7200.306")+cw_grp("1","Bc","0-&gt;7200.550")</t>
  </si>
  <si>
    <t>$I$27</t>
  </si>
  <si>
    <t>$O$27</t>
  </si>
  <si>
    <t xml:space="preserve"> cw_grp("1","Bc","GF-&gt;7200.306")+cw_grp("1","Bc","GF-&gt;7200.550")</t>
  </si>
  <si>
    <t>$Q$27</t>
  </si>
  <si>
    <t>$U$27</t>
  </si>
  <si>
    <t xml:space="preserve"> cw_grp("1","Bc","CCF-&gt;7200.306")+cw_grp("1","Bc","CCF-&gt;7200.550")</t>
  </si>
  <si>
    <t>$W$27</t>
  </si>
  <si>
    <t>$I$28</t>
  </si>
  <si>
    <t xml:space="preserve"> cw_grp("1","BR","0-&gt;7200.300")</t>
  </si>
  <si>
    <t>$Q$28</t>
  </si>
  <si>
    <t xml:space="preserve"> cw_grp("1","BR","GF-&gt;7200.300")</t>
  </si>
  <si>
    <t>$W$28</t>
  </si>
  <si>
    <t xml:space="preserve"> cw_grp("1","BR","CCF-&gt;7200.300")</t>
  </si>
  <si>
    <t xml:space="preserve"> cw_grp("1","BR","0-&gt;7200.206")</t>
  </si>
  <si>
    <t>$I$29</t>
  </si>
  <si>
    <t>$N$29</t>
  </si>
  <si>
    <t xml:space="preserve"> cw_grp("1","BR","GF-&gt;7200.206")</t>
  </si>
  <si>
    <t>$Q$29</t>
  </si>
  <si>
    <t>$T$29</t>
  </si>
  <si>
    <t xml:space="preserve"> cw_grp("1","BR","CCF-&gt;7200.206")</t>
  </si>
  <si>
    <t>$W$29</t>
  </si>
  <si>
    <t>$Q$38</t>
  </si>
  <si>
    <t xml:space="preserve"> cw_grp("1","BR","PF-&gt;7300.200")+cw_grp("1","BR","PF-&gt;7300.206")</t>
  </si>
  <si>
    <t>$W$38</t>
  </si>
  <si>
    <t xml:space="preserve"> cw_grp("1","BR","PPPF-&gt;7300.200")+cw_grp("1","BR","PPPF-&gt;7300.206")</t>
  </si>
  <si>
    <t>$Q$39</t>
  </si>
  <si>
    <t xml:space="preserve"> cw_act("BR","PF-&gt;100-51010")</t>
  </si>
  <si>
    <t>$W$39</t>
  </si>
  <si>
    <t xml:space="preserve"> cw_act("BR","PPPF-&gt;100-51010")</t>
  </si>
  <si>
    <t>$Q$41</t>
  </si>
  <si>
    <t xml:space="preserve"> cw_act("BR","PF-&gt;100-52010")+cw_act("BR","PF-&gt;100-52200")</t>
  </si>
  <si>
    <t>$W$41</t>
  </si>
  <si>
    <t xml:space="preserve"> cw_act("BR","PPPF-&gt;100-52010")+cw_act("BR","PPPF-&gt;100-52200")</t>
  </si>
  <si>
    <t>$Q$42</t>
  </si>
  <si>
    <t xml:space="preserve"> +cw_act("BR","PF-&gt;100-52100")+cw_act("BR","PF-&gt;100-52120")</t>
  </si>
  <si>
    <t>$W$42</t>
  </si>
  <si>
    <t xml:space="preserve"> +cw_act("BR","PPPF-&gt;100-52100")+cw_act("BR","PPPF-&gt;100-52120")</t>
  </si>
  <si>
    <t>$Q$47</t>
  </si>
  <si>
    <t xml:space="preserve"> cw_act("BR","PF-&gt;100-53520")</t>
  </si>
  <si>
    <t>$W$47</t>
  </si>
  <si>
    <t xml:space="preserve"> cw_act("BR","PPPF-&gt;100-53520")</t>
  </si>
  <si>
    <t>$N$49</t>
  </si>
  <si>
    <t xml:space="preserve"> cw_grp("1","BR","PF-&gt;7200")</t>
  </si>
  <si>
    <t>$Q$49</t>
  </si>
  <si>
    <t>$T$49</t>
  </si>
  <si>
    <t xml:space="preserve"> cw_grp("1","BR","PPPF-&gt;7200")</t>
  </si>
  <si>
    <t>$W$49</t>
  </si>
  <si>
    <t>$P$50</t>
  </si>
  <si>
    <t xml:space="preserve"> cw_grp("1","BR","PF-&gt;7420")</t>
  </si>
  <si>
    <t>$Q$50</t>
  </si>
  <si>
    <t>$V$50</t>
  </si>
  <si>
    <t xml:space="preserve"> cw_grp("1","BR","PPPF-&gt;7420")</t>
  </si>
  <si>
    <t>$W$50</t>
  </si>
  <si>
    <t>$W$51</t>
  </si>
  <si>
    <t xml:space="preserve"> cw_act("BR","pppF-&gt;119-59250")</t>
  </si>
  <si>
    <t>$Q$53</t>
  </si>
  <si>
    <t xml:space="preserve"> cw_act("BR","pF-&gt;102-59990")</t>
  </si>
  <si>
    <t>$O$56</t>
  </si>
  <si>
    <t xml:space="preserve"> cw_grp("1","Bc","PF-&gt;7200.306")+cw_grp("1","Bc","PF-&gt;7200.550")</t>
  </si>
  <si>
    <t>$Q$56</t>
  </si>
  <si>
    <t>$U$56</t>
  </si>
  <si>
    <t xml:space="preserve"> cw_grp("1","Bc","PPPF-&gt;7200.306")+cw_grp("1","Bc","PPPF-&gt;7200.550")</t>
  </si>
  <si>
    <t>$W$56</t>
  </si>
  <si>
    <t>$Q$57</t>
  </si>
  <si>
    <t xml:space="preserve"> cw_grp("1","BR","PF-&gt;7200.300")</t>
  </si>
  <si>
    <t>$W$57</t>
  </si>
  <si>
    <t xml:space="preserve"> cw_grp("1","BR","PPPF-&gt;7200.300")</t>
  </si>
  <si>
    <t>$N$58</t>
  </si>
  <si>
    <t xml:space="preserve"> cw_grp("1","BR","PF-&gt;7200.206")</t>
  </si>
  <si>
    <t>$Q$58</t>
  </si>
  <si>
    <t>$T$58</t>
  </si>
  <si>
    <t xml:space="preserve"> cw_grp("1","BR","PPPF-&gt;7200.206")</t>
  </si>
  <si>
    <t>$W$58</t>
  </si>
  <si>
    <t>$Q$67</t>
  </si>
  <si>
    <t xml:space="preserve"> cw_grp("1","BR","HIRF-&gt;7300.200")+cw_grp("1","BR","HIRF-&gt;7300.206")</t>
  </si>
  <si>
    <t>$W$67</t>
  </si>
  <si>
    <t xml:space="preserve"> cw_grp("1","BR","CF-&gt;7300.200")+cw_grp("1","BR","CF-&gt;7300.206")</t>
  </si>
  <si>
    <t>$Q$68</t>
  </si>
  <si>
    <t xml:space="preserve"> cw_act("BR","HIRF-&gt;100-51010")</t>
  </si>
  <si>
    <t>$W$68</t>
  </si>
  <si>
    <t xml:space="preserve"> cw_act("BR","CF-&gt;100-51010")</t>
  </si>
  <si>
    <t>$Q$70</t>
  </si>
  <si>
    <t xml:space="preserve"> cw_act("BR","HIRF-&gt;100-52010")+cw_act("BR","HIRF-&gt;100-52200")</t>
  </si>
  <si>
    <t>$W$70</t>
  </si>
  <si>
    <t xml:space="preserve"> cw_act("BR","CF-&gt;100-52010")+cw_act("BR","CF-&gt;100-52200")</t>
  </si>
  <si>
    <t>$Q$71</t>
  </si>
  <si>
    <t xml:space="preserve"> +cw_act("BR","HIRF-&gt;100-52100")+cw_act("BR","HIRF-&gt;100-52120")</t>
  </si>
  <si>
    <t>$W$71</t>
  </si>
  <si>
    <t xml:space="preserve"> +cw_act("BR","CF-&gt;100-52100")+cw_act("BR","CF-&gt;100-52120")</t>
  </si>
  <si>
    <t>$Q$73</t>
  </si>
  <si>
    <t xml:space="preserve"> cw_act("BR","hirf-&gt;115-53120")</t>
  </si>
  <si>
    <t>$Q$74</t>
  </si>
  <si>
    <t xml:space="preserve"> cw_act("BR","hirF-&gt;115-53010")</t>
  </si>
  <si>
    <t>$Q$76</t>
  </si>
  <si>
    <t xml:space="preserve"> cw_act("BR","HIRF-&gt;100-53520")</t>
  </si>
  <si>
    <t>$W$76</t>
  </si>
  <si>
    <t xml:space="preserve"> cw_act("BR","CF-&gt;100-53520")</t>
  </si>
  <si>
    <t>$Q$77</t>
  </si>
  <si>
    <t xml:space="preserve"> cw_grp("1","BR","hirF-&gt;7200.150")</t>
  </si>
  <si>
    <t>$N$78</t>
  </si>
  <si>
    <t xml:space="preserve"> cw_grp("1","BR","HIRF-&gt;7200")</t>
  </si>
  <si>
    <t>$Q$78</t>
  </si>
  <si>
    <t>$T$78</t>
  </si>
  <si>
    <t xml:space="preserve"> cw_grp("1","BR","CF-&gt;7200")</t>
  </si>
  <si>
    <t>$W$78</t>
  </si>
  <si>
    <t>$P$79</t>
  </si>
  <si>
    <t xml:space="preserve"> cw_grp("1","BR","HIRF-&gt;7420")</t>
  </si>
  <si>
    <t>$Q$79</t>
  </si>
  <si>
    <t>$V$79</t>
  </si>
  <si>
    <t xml:space="preserve"> cw_grp("1","BR","CF-&gt;7420")</t>
  </si>
  <si>
    <t>$W$79</t>
  </si>
  <si>
    <t>$Q$80</t>
  </si>
  <si>
    <t xml:space="preserve"> cw_act("BR","hirF-&gt;115-59250")</t>
  </si>
  <si>
    <t>$Q$81</t>
  </si>
  <si>
    <t xml:space="preserve"> cw_act("BR","HIRF-&gt;115-59990")</t>
  </si>
  <si>
    <t>$O$85</t>
  </si>
  <si>
    <t xml:space="preserve"> cw_grp("1","Bc","HIRF-&gt;7200.306")+cw_grp("1","Bc","HIRF-&gt;7200.550")</t>
  </si>
  <si>
    <t>$Q$85</t>
  </si>
  <si>
    <t>$U$85</t>
  </si>
  <si>
    <t xml:space="preserve"> cw_grp("1","Bc","CF-&gt;7200.306")+cw_grp("1","Bc","CF-&gt;7200.550")</t>
  </si>
  <si>
    <t>$W$85</t>
  </si>
  <si>
    <t>$Q$86</t>
  </si>
  <si>
    <t xml:space="preserve"> cw_grp("1","BR","HIRF-&gt;7200.300")</t>
  </si>
  <si>
    <t>$W$86</t>
  </si>
  <si>
    <t xml:space="preserve"> cw_grp("1","BR","CF-&gt;7200.300")</t>
  </si>
  <si>
    <t>$N$87</t>
  </si>
  <si>
    <t xml:space="preserve"> cw_grp("1","BR","HIRF-&gt;7200.206")</t>
  </si>
  <si>
    <t>$Q$87</t>
  </si>
  <si>
    <t>$T$87</t>
  </si>
  <si>
    <t xml:space="preserve"> cw_grp("1","BR","CF-&gt;7200.206")</t>
  </si>
  <si>
    <t>$W$87</t>
  </si>
  <si>
    <t>$Q$96</t>
  </si>
  <si>
    <t xml:space="preserve"> cw_grp("1","BR","PCIF-&gt;7300.200")+cw_grp("1","BR","PCIF-&gt;7300.206")</t>
  </si>
  <si>
    <t>$Q$97</t>
  </si>
  <si>
    <t xml:space="preserve"> cw_act("BR","PCIF-&gt;100-51010")</t>
  </si>
  <si>
    <t>$Q$99</t>
  </si>
  <si>
    <t xml:space="preserve"> cw_act("BR","PCIF-&gt;100-52010")+cw_act("BR","PCIF-&gt;100-52200")</t>
  </si>
  <si>
    <t>$Q$100</t>
  </si>
  <si>
    <t xml:space="preserve"> +cw_act("BR","PCIF-&gt;100-52100")+cw_act("BR","PCIF-&gt;100-52120")</t>
  </si>
  <si>
    <t>$Q$103</t>
  </si>
  <si>
    <t xml:space="preserve"> cw_act("BR","pciF-&gt;105-53010")</t>
  </si>
  <si>
    <t>$Q$105</t>
  </si>
  <si>
    <t xml:space="preserve"> cw_act("BR","PCIF-&gt;100-53520")</t>
  </si>
  <si>
    <t>$Q$106</t>
  </si>
  <si>
    <t xml:space="preserve"> cw_grp("1","BR","PCIF-&gt;7200.100")-cw_act("BR","pcif-&gt;105-53010")-cw_act("BR","pcif-&gt;105-59250")</t>
  </si>
  <si>
    <t>$N$107</t>
  </si>
  <si>
    <t xml:space="preserve"> cw_grp("1","BR","PCIF-&gt;7200")</t>
  </si>
  <si>
    <t>$Q$107</t>
  </si>
  <si>
    <t>$P$108</t>
  </si>
  <si>
    <t xml:space="preserve"> cw_grp("1","BR","PCIF-&gt;7420")</t>
  </si>
  <si>
    <t>$Q$108</t>
  </si>
  <si>
    <t>$Q$109</t>
  </si>
  <si>
    <t xml:space="preserve"> cw_act("BR","pciF-&gt;105-59250")</t>
  </si>
  <si>
    <t>$O$114</t>
  </si>
  <si>
    <t xml:space="preserve"> cw_grp("1","Bc","PCIF-&gt;7200.306")+cw_grp("1","Bc","PCIF-&gt;7200.550")</t>
  </si>
  <si>
    <t>$Q$114</t>
  </si>
  <si>
    <t>$Q$115</t>
  </si>
  <si>
    <t xml:space="preserve"> cw_grp("1","BR","PCIF-&gt;7200.300")</t>
  </si>
  <si>
    <t>$N$116</t>
  </si>
  <si>
    <t xml:space="preserve"> cw_grp("1","BR","PCIF-&gt;7200.206")</t>
  </si>
  <si>
    <t>$Q$116</t>
  </si>
  <si>
    <t>SH:FE PY</t>
  </si>
  <si>
    <t xml:space="preserve"> cw_grp("1","br:yr1","gf-&gt;7300.206")-cw_act("br:yr1","gf-&gt;100-50025")+cw_act("br:yr1","gf-&gt;100-50435")+cw_act("br:yr1","gf-&gt;100-50440")+cw_act("br:yr1","gf-&gt;100-50445")</t>
  </si>
  <si>
    <t xml:space="preserve"> cw_grp("1","br:yr1","0-&gt;7300.200")+cw_grp("1","br:yr1","0-&gt;7300.206")</t>
  </si>
  <si>
    <t xml:space="preserve"> cw_grp("1","BR:YR1","gf-&gt;7300.206")-cw_act("BR:YR1","gf-&gt;100-50025")+cw_act("BR:YR1","gf-&gt;100-50435")+cw_act("BR:YR1","gf-&gt;100-50440")+cw_act("BR:YR1","gf-&gt;100-50445")</t>
  </si>
  <si>
    <t xml:space="preserve"> cw_grp("1","BR:YR1","GF-&gt;7300.200")+cw_grp("1","BR:YR1","GF-&gt;7300.206")</t>
  </si>
  <si>
    <t xml:space="preserve"> cw_grp("1","BR:YR1","CCF-&gt;7300.200")+cw_grp("1","BR:YR1","CCF-&gt;7300.206")</t>
  </si>
  <si>
    <t xml:space="preserve"> cw_act("br:yr1","0-&gt;100-51010")</t>
  </si>
  <si>
    <t xml:space="preserve"> cw_act("BR:YR1","GF-&gt;100-51010")</t>
  </si>
  <si>
    <t xml:space="preserve"> cw_act("BR:YR1","CCF-&gt;100-51010")</t>
  </si>
  <si>
    <t xml:space="preserve"> cw_grp("1","br:yr1","gf-&gt;7300.205")-I10</t>
  </si>
  <si>
    <t xml:space="preserve"> cw_grp("1","BR:YR1","gf-&gt;7300.205")-Q10</t>
  </si>
  <si>
    <t xml:space="preserve"> cw_act("br:yr1","GF-&gt;100-52010")+cw_act("br:yr1","gf-&gt;100-52200")</t>
  </si>
  <si>
    <t xml:space="preserve"> cw_act("br:yr1","0-&gt;100-52010")+cw_act("br:yr1","0-&gt;100-52200")</t>
  </si>
  <si>
    <t xml:space="preserve"> cw_act("BR:YR1","GF-&gt;100-52010")+cw_act("BR:YR1","gf-&gt;100-52200")</t>
  </si>
  <si>
    <t xml:space="preserve"> cw_act("BR:YR1","GF-&gt;100-52010")+cw_act("BR:YR1","GF-&gt;100-52200")</t>
  </si>
  <si>
    <t xml:space="preserve"> cw_act("BR:YR1","CCF-&gt;100-52010")+cw_act("BR:YR1","CCF-&gt;100-52200")</t>
  </si>
  <si>
    <t xml:space="preserve"> cw_act("br:yr1","gf-&gt;100-52100")+cw_act("br:yr1","gf-&gt;100-52120")</t>
  </si>
  <si>
    <t xml:space="preserve"> +cw_act("br:yr1","0-&gt;100-52100")+cw_act("br:yr1","0-&gt;100-52120")</t>
  </si>
  <si>
    <t xml:space="preserve"> cw_act("BR:YR1","gf-&gt;100-52100")+cw_act("BR:YR1","gf-&gt;100-52120")</t>
  </si>
  <si>
    <t xml:space="preserve"> +cw_act("BR:YR1","GF-&gt;100-52100")+cw_act("BR:YR1","GF-&gt;100-52120")</t>
  </si>
  <si>
    <t xml:space="preserve"> +cw_act("BR:YR1","CCF-&gt;100-52100")+cw_act("BR:YR1","CCF-&gt;100-52120")</t>
  </si>
  <si>
    <t xml:space="preserve"> +cw_act("br:yr1","GF-&gt;100-52300")+cw_act("br:yr1","GF-&gt;100-52310")+cw_act("br:yr1","GF-&gt;100-52320")+cw_act("br:yr1","GF-&gt;100-52330")+cw_act("br:yr1","GF-&gt;100-52340")+cw_act("br:yr1","GF-&gt;100-52350")+cw_act("br:yr1","ccF-&gt;104-52330")+cw_act("br:yr1","ccF-&gt;104-53520")</t>
  </si>
  <si>
    <t xml:space="preserve"> +cw_act("BR:YR1","GF-&gt;100-52300")+cw_act("BR:YR1","GF-&gt;100-52310")+cw_act("BR:YR1","GF-&gt;100-52320")+cw_act("BR:YR1","GF-&gt;100-52330")+cw_act("BR:YR1","GF-&gt;100-52340")+cw_act("BR:YR1","GF-&gt;100-52350")</t>
  </si>
  <si>
    <t xml:space="preserve"> +cw_act("BR:YR1","ccF-&gt;104-52330")+cw_act("BR:YR1","ccF-&gt;104-53520")</t>
  </si>
  <si>
    <t xml:space="preserve"> +cw_act("br:yr1","GF-&gt;100-52020")+cw_act("br:yr1","GF-&gt;100-52030")+cw_act("br:yr1","ccf-&gt;104-53120")+cw_act("br:yr1","hirf-&gt;115-53120")</t>
  </si>
  <si>
    <t xml:space="preserve"> +cw_act("BR:YR1","GF-&gt;100-52020")+cw_act("BR:YR1","GF-&gt;100-52030")</t>
  </si>
  <si>
    <t xml:space="preserve"> +cw_act("BR:YR1","ccf-&gt;104-53120")</t>
  </si>
  <si>
    <t xml:space="preserve"> cw_act("br:yr1","GF-&gt;100-53010")+cw_act("br:yr1","ccF-&gt;104-53010")+cw_act("br:yr1","pciF-&gt;105-53010")+cw_act("br:yr1","hirF-&gt;115-53010")</t>
  </si>
  <si>
    <t xml:space="preserve"> cw_act("BR:YR1","GF-&gt;100-53010")</t>
  </si>
  <si>
    <t xml:space="preserve"> cw_act("BR:YR1","ccF-&gt;104-53010")</t>
  </si>
  <si>
    <t xml:space="preserve"> +cw_act("br:yr1","GF-&gt;100-53130")+cw_act("br:yr1","GF-&gt;100-53140")</t>
  </si>
  <si>
    <t xml:space="preserve"> cw_grp("1","br:yr1","GF-&gt;7200.100")-cw_act("br:yr1","GF-&gt;100-53010")-cw_act("br:yr1","GF-&gt;100-53520")+cw_act("br:yr1","ccf-&gt;104-56160")</t>
  </si>
  <si>
    <t xml:space="preserve"> +cw_act("BR:YR1","GF-&gt;100-53130")+cw_act("BR:YR1","GF-&gt;100-53140")</t>
  </si>
  <si>
    <t xml:space="preserve"> cw_grp("1","BR:YR1","GF-&gt;7200.100")-cw_act("BR:YR1","GF-&gt;100-53010")-cw_act("BR:YR1","GF-&gt;100-53520")</t>
  </si>
  <si>
    <t xml:space="preserve"> cw_act("BR:YR1","ccf-&gt;104-56160")</t>
  </si>
  <si>
    <t xml:space="preserve"> cw_act("br:yr1","gf-&gt;100-53520")-18094</t>
  </si>
  <si>
    <t xml:space="preserve"> cw_act("br:yr1","0-&gt;100-53520")-18094</t>
  </si>
  <si>
    <t xml:space="preserve"> cw_act("BR:YR1","gf-&gt;100-53520")-18094</t>
  </si>
  <si>
    <t xml:space="preserve"> cw_act("BR:YR1","GF-&gt;100-53520")-18094</t>
  </si>
  <si>
    <t xml:space="preserve"> cw_act("BR:YR1","CCF-&gt;100-53520")</t>
  </si>
  <si>
    <t xml:space="preserve"> cw_grp("1","br:yr1","PCIF-&gt;7200.100")-cw_act("br:yr1","pcif-&gt;105-53010")-cw_act("br:yr1","pcif-&gt;105-59250")+cw_grp("1","br:yr1","ccF-&gt;7200.100")-cw_act("br:yr1","ccf-&gt;104-52330")-cw_act("br:yr1","ccf-&gt;104-53010")-cw_act("br:yr1","ccf-&gt;104-53120")-cw_act("br:yr1","ccf-&gt;104-53520")-cw_act("br:yr1","ccf-&gt;104-56160")-cw_act("br:yr1","ccf-&gt;104-59250")+cw_grp("1","br:yr1","hirF-&gt;7200.150")</t>
  </si>
  <si>
    <t xml:space="preserve"> cw_grp("1","BR:YR1","ccF-&gt;7200.100")-cw_act("BR:YR1","ccf-&gt;104-52330")-cw_act("BR:YR1","ccf-&gt;104-53010")-cw_act("BR:YR1","ccf-&gt;104-53120")-cw_act("BR:YR1","ccf-&gt;104-53520")-cw_act("BR:YR1","ccf-&gt;104-56160")-cw_act("BR:YR1","ccf-&gt;104-59250")</t>
  </si>
  <si>
    <t xml:space="preserve"> cw_grp("1","br:yr1","0-&gt;7200")+9911</t>
  </si>
  <si>
    <t xml:space="preserve"> cw_grp("1","BR:YR1","GF-&gt;7200")+9911</t>
  </si>
  <si>
    <t xml:space="preserve"> cw_grp("1","BR:YR1","CCF-&gt;7200")</t>
  </si>
  <si>
    <t xml:space="preserve"> cw_grp("1","br:yr1","0-&gt;7420")</t>
  </si>
  <si>
    <t xml:space="preserve"> cw_grp("1","BR:YR1","GF-&gt;7420")</t>
  </si>
  <si>
    <t xml:space="preserve"> cw_grp("1","BR:YR1","CCF-&gt;7420")</t>
  </si>
  <si>
    <t xml:space="preserve"> cw_act("br:yr1","GF-&gt;100-59250")+cw_act("br:yr1","hirF-&gt;115-59250")+cw_act("br:yr1","pciF-&gt;105-59250")+cw_act("br:yr1","ccF-&gt;104-59250")+cw_act("br:yr1","pppF-&gt;119-59250")</t>
  </si>
  <si>
    <t xml:space="preserve"> cw_act("BR:YR1","GF-&gt;100-59250")</t>
  </si>
  <si>
    <t xml:space="preserve"> cw_act("BR:YR1","ccF-&gt;104-59250")</t>
  </si>
  <si>
    <t xml:space="preserve"> +cw_act("br:yr1","GF-&gt;100-59900")+cw_act("br:yr1","HIRF-&gt;115-59990")</t>
  </si>
  <si>
    <t xml:space="preserve"> +cw_act("BR:YR1","GF-&gt;100-59900")</t>
  </si>
  <si>
    <t xml:space="preserve"> cw_act("br:yr1","GF-&gt;100-59990")+cw_act("br:yr1","pF-&gt;102-59990")+cw_act("br:yr1","gF-&gt;100-52130")+cw_act("br:yr1","gF-&gt;100-59800")+cw_act("br:yr1","gF-&gt;100-60250")+cw_act("br:yr1","gF-&gt;100-60300")-9911</t>
  </si>
  <si>
    <t xml:space="preserve"> cw_act("BR:YR1","GF-&gt;100-59990")+cw_act("BR:YR1","gF-&gt;100-52130")+cw_act("BR:YR1","gF-&gt;100-59800")+cw_act("BR:YR1","gF-&gt;100-60250")+cw_act("BR:YR1","gF-&gt;100-60300")-9911</t>
  </si>
  <si>
    <t xml:space="preserve"> cw_grp("1","br:yr1","0-&gt;7200.306")+cw_grp("1","br:yr1","0-&gt;7200.550")</t>
  </si>
  <si>
    <t xml:space="preserve"> cw_grp("1","BR:YR1","GF-&gt;7200.306")+cw_grp("1","BR:YR1","GF-&gt;7200.550")</t>
  </si>
  <si>
    <t xml:space="preserve"> cw_grp("1","BR:YR1","CCF-&gt;7200.306")+cw_grp("1","BR:YR1","CCF-&gt;7200.550")</t>
  </si>
  <si>
    <t xml:space="preserve"> cw_grp("1","br:yr1","0-&gt;7200.300")</t>
  </si>
  <si>
    <t xml:space="preserve"> cw_grp("1","BR:YR1","GF-&gt;7200.300")</t>
  </si>
  <si>
    <t xml:space="preserve"> cw_grp("1","BR:YR1","CCF-&gt;7200.300")</t>
  </si>
  <si>
    <t xml:space="preserve"> cw_grp("1","br:yr1","0-&gt;7200.206")</t>
  </si>
  <si>
    <t xml:space="preserve"> cw_grp("1","BR:YR1","GF-&gt;7200.206")</t>
  </si>
  <si>
    <t xml:space="preserve"> cw_grp("1","BR:YR1","CCF-&gt;7200.206")</t>
  </si>
  <si>
    <t xml:space="preserve"> cw_grp("1","BR:YR1","PF-&gt;7300.200")+cw_grp("1","BR:YR1","PF-&gt;7300.206")</t>
  </si>
  <si>
    <t xml:space="preserve"> cw_grp("1","BR:YR1","PPPF-&gt;7300.200")+cw_grp("1","BR:YR1","PPPF-&gt;7300.206")</t>
  </si>
  <si>
    <t xml:space="preserve"> cw_act("BR:YR1","PF-&gt;100-51010")</t>
  </si>
  <si>
    <t xml:space="preserve"> cw_act("BR:YR1","PPPF-&gt;100-51010")</t>
  </si>
  <si>
    <t xml:space="preserve"> cw_act("BR:YR1","PF-&gt;100-52010")+cw_act("BR:YR1","PF-&gt;100-52200")</t>
  </si>
  <si>
    <t xml:space="preserve"> cw_act("BR:YR1","PPPF-&gt;100-52010")+cw_act("BR:YR1","PPPF-&gt;100-52200")</t>
  </si>
  <si>
    <t xml:space="preserve"> +cw_act("BR:YR1","PF-&gt;100-52100")+cw_act("BR:YR1","PF-&gt;100-52120")</t>
  </si>
  <si>
    <t xml:space="preserve"> +cw_act("BR:YR1","PPPF-&gt;100-52100")+cw_act("BR:YR1","PPPF-&gt;100-52120")</t>
  </si>
  <si>
    <t xml:space="preserve"> cw_act("BR:YR1","PF-&gt;100-53520")</t>
  </si>
  <si>
    <t xml:space="preserve"> cw_act("BR:YR1","PPPF-&gt;100-53520")</t>
  </si>
  <si>
    <t xml:space="preserve"> cw_grp("1","BR:YR1","PF-&gt;7200")</t>
  </si>
  <si>
    <t xml:space="preserve"> cw_grp("1","BR:YR1","PPPF-&gt;7200")</t>
  </si>
  <si>
    <t xml:space="preserve"> cw_grp("1","BR:YR1","PF-&gt;7420")</t>
  </si>
  <si>
    <t xml:space="preserve"> cw_grp("1","BR:YR1","PPPF-&gt;7420")</t>
  </si>
  <si>
    <t xml:space="preserve"> cw_act("BR:YR1","pppF-&gt;119-59250")</t>
  </si>
  <si>
    <t xml:space="preserve"> cw_act("BR:YR1","pF-&gt;102-59990")</t>
  </si>
  <si>
    <t xml:space="preserve"> cw_grp("1","BR:YR1","PF-&gt;7200.306")+cw_grp("1","BR:YR1","PF-&gt;7200.550")</t>
  </si>
  <si>
    <t xml:space="preserve"> cw_grp("1","BR:YR1","PPPF-&gt;7200.306")+cw_grp("1","BR:YR1","PPPF-&gt;7200.550")</t>
  </si>
  <si>
    <t xml:space="preserve"> cw_grp("1","BR:YR1","PF-&gt;7200.300")</t>
  </si>
  <si>
    <t xml:space="preserve"> cw_grp("1","BR:YR1","PPPF-&gt;7200.300")</t>
  </si>
  <si>
    <t xml:space="preserve"> cw_grp("1","BR:YR1","PF-&gt;7200.206")</t>
  </si>
  <si>
    <t xml:space="preserve"> cw_grp("1","BR:YR1","PPPF-&gt;7200.206")</t>
  </si>
  <si>
    <t xml:space="preserve"> cw_grp("1","BR:YR1","HIRF-&gt;7300.200")+cw_grp("1","BR:YR1","HIRF-&gt;7300.206")</t>
  </si>
  <si>
    <t xml:space="preserve"> cw_grp("1","BR:YR1","CF-&gt;7300.200")+cw_grp("1","BR:YR1","CF-&gt;7300.206")</t>
  </si>
  <si>
    <t xml:space="preserve"> cw_act("BR:YR1","HIRF-&gt;100-51010")</t>
  </si>
  <si>
    <t xml:space="preserve"> cw_act("BR:YR1","CF-&gt;100-51010")</t>
  </si>
  <si>
    <t xml:space="preserve"> cw_act("BR:YR1","HIRF-&gt;100-52010")+cw_act("BR:YR1","HIRF-&gt;100-52200")</t>
  </si>
  <si>
    <t xml:space="preserve"> cw_act("BR:YR1","CF-&gt;100-52010")+cw_act("BR:YR1","CF-&gt;100-52200")</t>
  </si>
  <si>
    <t xml:space="preserve"> +cw_act("BR:YR1","HIRF-&gt;100-52100")+cw_act("BR:YR1","HIRF-&gt;100-52120")</t>
  </si>
  <si>
    <t xml:space="preserve"> +cw_act("BR:YR1","CF-&gt;100-52100")+cw_act("BR:YR1","CF-&gt;100-52120")</t>
  </si>
  <si>
    <t xml:space="preserve"> cw_act("BR:YR1","hirf-&gt;115-53120")</t>
  </si>
  <si>
    <t xml:space="preserve"> cw_act("BR:YR1","hirF-&gt;115-53010")</t>
  </si>
  <si>
    <t xml:space="preserve"> cw_act("BR:YR1","HIRF-&gt;100-53520")</t>
  </si>
  <si>
    <t xml:space="preserve"> cw_act("BR:YR1","CF-&gt;100-53520")</t>
  </si>
  <si>
    <t xml:space="preserve"> cw_grp("1","BR:YR1","hirF-&gt;7200.150")</t>
  </si>
  <si>
    <t xml:space="preserve"> cw_grp("1","BR:YR1","HIRF-&gt;7200")</t>
  </si>
  <si>
    <t xml:space="preserve"> cw_grp("1","BR:YR1","CF-&gt;7200")</t>
  </si>
  <si>
    <t xml:space="preserve"> cw_grp("1","BR:YR1","HIRF-&gt;7420")</t>
  </si>
  <si>
    <t xml:space="preserve"> cw_grp("1","BR:YR1","CF-&gt;7420")</t>
  </si>
  <si>
    <t xml:space="preserve"> cw_act("BR:YR1","hirF-&gt;115-59250")</t>
  </si>
  <si>
    <t xml:space="preserve"> cw_act("BR:YR1","HIRF-&gt;115-59990")</t>
  </si>
  <si>
    <t xml:space="preserve"> cw_grp("1","BR:YR1","HIRF-&gt;7200.306")+cw_grp("1","BR:YR1","HIRF-&gt;7200.550")</t>
  </si>
  <si>
    <t xml:space="preserve"> cw_grp("1","BR:YR1","CF-&gt;7200.306")+cw_grp("1","BR:YR1","CF-&gt;7200.550")</t>
  </si>
  <si>
    <t xml:space="preserve"> cw_grp("1","BR:YR1","HIRF-&gt;7200.300")</t>
  </si>
  <si>
    <t xml:space="preserve"> cw_grp("1","BR:YR1","CF-&gt;7200.300")</t>
  </si>
  <si>
    <t xml:space="preserve"> cw_grp("1","BR:YR1","HIRF-&gt;7200.206")</t>
  </si>
  <si>
    <t xml:space="preserve"> cw_grp("1","BR:YR1","CF-&gt;7200.206")</t>
  </si>
  <si>
    <t xml:space="preserve"> cw_grp("1","BR:YR1","PCIF-&gt;7300.200")+cw_grp("1","BR:YR1","PCIF-&gt;7300.206")</t>
  </si>
  <si>
    <t xml:space="preserve"> cw_act("BR:YR1","PCIF-&gt;100-51010")</t>
  </si>
  <si>
    <t xml:space="preserve"> cw_act("BR:YR1","PCIF-&gt;100-52010")+cw_act("BR:YR1","PCIF-&gt;100-52200")</t>
  </si>
  <si>
    <t xml:space="preserve"> +cw_act("BR:YR1","PCIF-&gt;100-52100")+cw_act("BR:YR1","PCIF-&gt;100-52120")</t>
  </si>
  <si>
    <t xml:space="preserve"> cw_act("BR:YR1","pciF-&gt;105-53010")</t>
  </si>
  <si>
    <t xml:space="preserve"> cw_act("BR:YR1","PCIF-&gt;100-53520")</t>
  </si>
  <si>
    <t xml:space="preserve"> cw_grp("1","BR:YR1","PCIF-&gt;7200.100")-cw_act("BR:YR1","pcif-&gt;105-53010")-cw_act("BR:YR1","pcif-&gt;105-59250")</t>
  </si>
  <si>
    <t xml:space="preserve"> cw_grp("1","BR:YR1","PCIF-&gt;7200")</t>
  </si>
  <si>
    <t xml:space="preserve"> cw_grp("1","BR:YR1","PCIF-&gt;7420")</t>
  </si>
  <si>
    <t xml:space="preserve"> cw_act("BR:YR1","pciF-&gt;105-59250")</t>
  </si>
  <si>
    <t xml:space="preserve"> cw_grp("1","BR:YR1","PCIF-&gt;7200.306")+cw_grp("1","BR:YR1","PCIF-&gt;7200.550")</t>
  </si>
  <si>
    <t xml:space="preserve"> cw_grp("1","BR:YR1","PCIF-&gt;7200.300")</t>
  </si>
  <si>
    <t xml:space="preserve"> cw_grp("1","BR:YR1","PCIF-&gt;7200.206")</t>
  </si>
  <si>
    <t>SH:CFS Wksheet</t>
  </si>
  <si>
    <t>$A$3</t>
  </si>
  <si>
    <t>$C$4</t>
  </si>
  <si>
    <t>SH:Note 2</t>
  </si>
  <si>
    <t>$C$2</t>
  </si>
  <si>
    <t xml:space="preserve"> cw_clp("clp63")</t>
  </si>
  <si>
    <t>$F$2</t>
  </si>
  <si>
    <t xml:space="preserve"> cw_act("BC","100-11400")+cw_act("BC","100-11430")+cw_act("BC","100-11460")+cw_act("BC","100-11470")+cw_act("BC","100-11490")+cw_act("BC","100-11510")</t>
  </si>
  <si>
    <t>$F$4</t>
  </si>
  <si>
    <t xml:space="preserve"> cw_act("bc:yr1","100-11400")+cw_act("bc:yr1","100-11430")+cw_act("bc:yr1","100-11460")+cw_act("bc:yr1","100-11470")+cw_act("bc:yr1","100-11490")+cw_act("bc:yr1","100-11510")</t>
  </si>
  <si>
    <t>$C$5</t>
  </si>
  <si>
    <t xml:space="preserve"> cw_grp("1","BC","0-&gt;5200.200")-cw_act("BC","0-&gt;100-13040")+cw_grp("1","BC","0-&gt;5200.400")-cw_act("BC","0-&gt;100-11360")-C4-C6</t>
  </si>
  <si>
    <t>$F$5</t>
  </si>
  <si>
    <t xml:space="preserve"> cw_grp("1","bc:yr1","0-&gt;5200.200")-cw_act("bc:yr1","0-&gt;100-13040")+cw_grp("1","bc:yr1","0-&gt;5200.400")-cw_act("bc:yr1","0-&gt;100-11360")-F4-F6+77526+14628</t>
  </si>
  <si>
    <t xml:space="preserve"> cw_act("BC","0-&gt;100-12100")+cw_act("BC","0-&gt;100-12990")</t>
  </si>
  <si>
    <t>$C$7</t>
  </si>
  <si>
    <t xml:space="preserve"> cw_act("BC","PPPF-&gt;119-16410")</t>
  </si>
  <si>
    <t>$F$7</t>
  </si>
  <si>
    <t xml:space="preserve"> cw_act("bc:yr1","PPPF-&gt;119-16410")</t>
  </si>
  <si>
    <t>$C$8</t>
  </si>
  <si>
    <t xml:space="preserve"> cw_act("BC","GF-&gt;100-16710")</t>
  </si>
  <si>
    <t>$F$8</t>
  </si>
  <si>
    <t xml:space="preserve"> cw_act("bc:yr1","GF-&gt;100-16710")</t>
  </si>
  <si>
    <t xml:space="preserve"> -cw_grp("1","BR","0-&gt;5200.300")+cw_act("BC","0-&gt;100-13990")</t>
  </si>
  <si>
    <t xml:space="preserve"> -cw_grp("1","bc:yr1","0-&gt;5200.300")+cw_act("bc:yr1","0-&gt;100-13990")-130429</t>
  </si>
  <si>
    <t>SH:Note 4</t>
  </si>
  <si>
    <t>$C$3</t>
  </si>
  <si>
    <t>$F$3</t>
  </si>
  <si>
    <t xml:space="preserve"> cw_act("BC","100-16610")+cw_act("BC","100-16710")</t>
  </si>
  <si>
    <t xml:space="preserve"> cw_act("BC","100-16980")+cw_act("BC","100-16981")</t>
  </si>
  <si>
    <t>$F$6</t>
  </si>
  <si>
    <t xml:space="preserve"> cw_act("BC:yr1","100-16980")+cw_act("BC:yr1","100-16981")</t>
  </si>
  <si>
    <t>SH:Note 5A&amp;5B</t>
  </si>
  <si>
    <t>$B$3</t>
  </si>
  <si>
    <t>$E$3</t>
  </si>
  <si>
    <t>$M$7</t>
  </si>
  <si>
    <t>$Q$7</t>
  </si>
  <si>
    <t>$N$14</t>
  </si>
  <si>
    <t xml:space="preserve"> -cw_act("BR","GF-&gt;100-46900")</t>
  </si>
  <si>
    <t xml:space="preserve"> -cw_act("BR:yr1","GF-&gt;100-46900")</t>
  </si>
  <si>
    <t>SH:Note 6</t>
  </si>
  <si>
    <t>$D$2</t>
  </si>
  <si>
    <t>$G$2</t>
  </si>
  <si>
    <t>$D$4</t>
  </si>
  <si>
    <t xml:space="preserve"> cw_act("BR","PF-&gt;102-17300")</t>
  </si>
  <si>
    <t>$G$4</t>
  </si>
  <si>
    <t xml:space="preserve"> cw_act("BR:YR1","PF-&gt;102-17300")</t>
  </si>
  <si>
    <t>$D$5</t>
  </si>
  <si>
    <t xml:space="preserve"> cw_act("BR","PF-&gt;102-17250")</t>
  </si>
  <si>
    <t>$G$5</t>
  </si>
  <si>
    <t xml:space="preserve"> cw_act("BR:YR1","PF-&gt;102-17250")</t>
  </si>
  <si>
    <t>$D$6</t>
  </si>
  <si>
    <t xml:space="preserve"> cw_act("BR","PF-&gt;102-17400")</t>
  </si>
  <si>
    <t>$G$6</t>
  </si>
  <si>
    <t xml:space="preserve"> cw_act("BR:YR1","PF-&gt;102-17400")</t>
  </si>
  <si>
    <t>$D$8</t>
  </si>
  <si>
    <t xml:space="preserve"> -cw_grp("1","BR","0-&gt;5500.200")</t>
  </si>
  <si>
    <t>$G$8</t>
  </si>
  <si>
    <t xml:space="preserve"> -(cw_act("BR:YR1","PF-&gt;102-17600")+cw_act("BR:YR1","PF-&gt;102-17650")+cw_act("BR:YR1","PF-&gt;102-17700"))</t>
  </si>
  <si>
    <t>$D$13</t>
  </si>
  <si>
    <t xml:space="preserve"> cw_grp("1","BR:SUB","0-&gt;5500")</t>
  </si>
  <si>
    <t xml:space="preserve"> cw_grp("1","BR:yr1:SUB","0-&gt;5500")</t>
  </si>
  <si>
    <t>SH:Note 10</t>
  </si>
  <si>
    <t>$B$2</t>
  </si>
  <si>
    <t>$E$2</t>
  </si>
  <si>
    <t>$B$18</t>
  </si>
  <si>
    <t>$E$18</t>
  </si>
  <si>
    <t>$A$29</t>
  </si>
  <si>
    <t xml:space="preserve"> EDATE(@cw_clp("clp63"),12)</t>
  </si>
  <si>
    <t>FOR THE YEARS ENDED JUNE 30, 2022 and 2021</t>
  </si>
  <si>
    <t>DIOCESE OF EL PASO</t>
  </si>
  <si>
    <t>Increase in net assets</t>
  </si>
  <si>
    <t>Net unrealized gains on trading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</si>
</sst>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Century Gothic"/>
      <family val="2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1" fillId="0" borderId="0"/>
    <xf numFmtId="4" fontId="6" fillId="0" borderId="0"/>
    <xf numFmtId="4" fontId="10" fillId="0" borderId="0"/>
    <xf numFmtId="4" fontId="6" fillId="0" borderId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NumberFormat="1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Border="1"/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38" fontId="3" fillId="0" borderId="0" xfId="1" applyNumberFormat="1" applyFont="1" applyFill="1" applyBorder="1"/>
    <xf numFmtId="0" fontId="4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4" fillId="0" borderId="0" xfId="0" applyNumberFormat="1" applyFont="1" applyFill="1" applyBorder="1"/>
    <xf numFmtId="41" fontId="4" fillId="0" borderId="2" xfId="0" applyNumberFormat="1" applyFont="1" applyFill="1" applyBorder="1"/>
    <xf numFmtId="41" fontId="4" fillId="0" borderId="0" xfId="0" applyNumberFormat="1" applyFont="1" applyFill="1"/>
    <xf numFmtId="41" fontId="4" fillId="0" borderId="1" xfId="0" applyNumberFormat="1" applyFont="1" applyFill="1" applyBorder="1"/>
    <xf numFmtId="41" fontId="4" fillId="0" borderId="2" xfId="0" applyNumberFormat="1" applyFont="1" applyFill="1" applyBorder="1" applyAlignment="1">
      <alignment horizontal="center"/>
    </xf>
    <xf numFmtId="41" fontId="3" fillId="0" borderId="2" xfId="0" applyNumberFormat="1" applyFont="1" applyFill="1" applyBorder="1"/>
    <xf numFmtId="42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41" fontId="3" fillId="0" borderId="0" xfId="0" applyNumberFormat="1" applyFont="1" applyFill="1" applyBorder="1"/>
    <xf numFmtId="164" fontId="4" fillId="0" borderId="0" xfId="0" applyNumberFormat="1" applyFont="1" applyFill="1" applyBorder="1"/>
    <xf numFmtId="41" fontId="3" fillId="0" borderId="0" xfId="1" applyNumberFormat="1" applyFont="1" applyFill="1" applyBorder="1"/>
    <xf numFmtId="0" fontId="4" fillId="0" borderId="0" xfId="0" applyFont="1" applyBorder="1" applyAlignment="1">
      <alignment horizontal="left" indent="2"/>
    </xf>
    <xf numFmtId="44" fontId="4" fillId="0" borderId="0" xfId="15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1" fontId="4" fillId="0" borderId="0" xfId="1" applyNumberFormat="1" applyFont="1" applyFill="1" applyBorder="1"/>
    <xf numFmtId="41" fontId="4" fillId="0" borderId="1" xfId="1" applyNumberFormat="1" applyFont="1" applyFill="1" applyBorder="1"/>
    <xf numFmtId="41" fontId="4" fillId="0" borderId="2" xfId="1" applyNumberFormat="1" applyFont="1" applyFill="1" applyBorder="1"/>
    <xf numFmtId="41" fontId="3" fillId="0" borderId="1" xfId="1" applyNumberFormat="1" applyFont="1" applyFill="1" applyBorder="1"/>
    <xf numFmtId="41" fontId="3" fillId="0" borderId="1" xfId="0" applyNumberFormat="1" applyFont="1" applyFill="1" applyBorder="1"/>
    <xf numFmtId="41" fontId="3" fillId="0" borderId="0" xfId="0" applyNumberFormat="1" applyFont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/>
    <xf numFmtId="164" fontId="8" fillId="0" borderId="0" xfId="1" applyNumberFormat="1" applyFont="1" applyFill="1" applyBorder="1"/>
    <xf numFmtId="164" fontId="8" fillId="0" borderId="1" xfId="1" applyNumberFormat="1" applyFont="1" applyFill="1" applyBorder="1"/>
    <xf numFmtId="164" fontId="8" fillId="0" borderId="2" xfId="1" applyNumberFormat="1" applyFont="1" applyFill="1" applyBorder="1"/>
    <xf numFmtId="0" fontId="9" fillId="0" borderId="0" xfId="0" applyFont="1" applyFill="1"/>
    <xf numFmtId="164" fontId="8" fillId="0" borderId="0" xfId="1" applyNumberFormat="1" applyFont="1" applyFill="1"/>
    <xf numFmtId="0" fontId="9" fillId="0" borderId="0" xfId="0" applyFont="1" applyFill="1" applyAlignment="1">
      <alignment horizontal="left" indent="1"/>
    </xf>
    <xf numFmtId="0" fontId="8" fillId="0" borderId="0" xfId="0" applyFont="1" applyFill="1"/>
    <xf numFmtId="0" fontId="9" fillId="0" borderId="0" xfId="0" applyFont="1" applyFill="1" applyBorder="1"/>
    <xf numFmtId="0" fontId="8" fillId="0" borderId="1" xfId="0" applyNumberFormat="1" applyFont="1" applyFill="1" applyBorder="1" applyAlignment="1"/>
    <xf numFmtId="0" fontId="9" fillId="0" borderId="0" xfId="0" applyFont="1" applyFill="1" applyBorder="1" applyAlignment="1">
      <alignment horizontal="left" indent="2"/>
    </xf>
    <xf numFmtId="164" fontId="9" fillId="0" borderId="0" xfId="1" applyNumberFormat="1" applyFont="1" applyFill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Alignment="1">
      <alignment horizontal="left" indent="2"/>
    </xf>
    <xf numFmtId="38" fontId="8" fillId="0" borderId="1" xfId="1" applyNumberFormat="1" applyFont="1" applyFill="1" applyBorder="1"/>
    <xf numFmtId="38" fontId="8" fillId="0" borderId="0" xfId="1" applyNumberFormat="1" applyFont="1" applyFill="1" applyBorder="1"/>
    <xf numFmtId="0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4"/>
    </xf>
    <xf numFmtId="0" fontId="9" fillId="0" borderId="0" xfId="0" applyFont="1" applyFill="1" applyAlignment="1">
      <alignment horizontal="left" indent="4"/>
    </xf>
    <xf numFmtId="0" fontId="9" fillId="0" borderId="0" xfId="0" applyFont="1" applyFill="1" applyBorder="1" applyAlignment="1">
      <alignment horizontal="left" vertical="top" indent="1"/>
    </xf>
    <xf numFmtId="38" fontId="8" fillId="0" borderId="0" xfId="1" applyNumberFormat="1" applyFont="1" applyFill="1"/>
    <xf numFmtId="0" fontId="8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center" wrapText="1"/>
    </xf>
    <xf numFmtId="37" fontId="8" fillId="0" borderId="0" xfId="1" applyNumberFormat="1" applyFont="1" applyFill="1"/>
    <xf numFmtId="37" fontId="8" fillId="0" borderId="1" xfId="1" applyNumberFormat="1" applyFont="1" applyFill="1" applyBorder="1"/>
  </cellXfs>
  <cellStyles count="77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44" xr:uid="{496F59EF-D338-4A6F-B367-806F0F2F633D}"/>
    <cellStyle name="Comma 2 2 3" xfId="43" xr:uid="{44F7B3AC-EC4A-4AD0-B3CF-C3B68ED8CDB8}"/>
    <cellStyle name="Comma 2 3" xfId="5" xr:uid="{00000000-0005-0000-0000-000004000000}"/>
    <cellStyle name="Comma 2 3 2" xfId="6" xr:uid="{00000000-0005-0000-0000-000005000000}"/>
    <cellStyle name="Comma 2 3 2 2" xfId="46" xr:uid="{7995434D-E9E4-43A4-BD4B-17FC4CCB47C4}"/>
    <cellStyle name="Comma 2 3 3" xfId="45" xr:uid="{F6E0FC3D-1B17-40AF-A466-16C212B939C3}"/>
    <cellStyle name="Comma 2 4" xfId="42" xr:uid="{0BAEBB5F-A5F2-444B-A604-DF5FE838CBD1}"/>
    <cellStyle name="Comma 3" xfId="7" xr:uid="{00000000-0005-0000-0000-000006000000}"/>
    <cellStyle name="Comma 3 2" xfId="8" xr:uid="{00000000-0005-0000-0000-000007000000}"/>
    <cellStyle name="Comma 3 2 2" xfId="48" xr:uid="{2146F73F-10C4-4668-A871-3CF4EF5770BE}"/>
    <cellStyle name="Comma 3 3" xfId="38" xr:uid="{00000000-0005-0000-0000-000008000000}"/>
    <cellStyle name="Comma 3 3 2" xfId="76" xr:uid="{80737513-283D-4579-AB17-FB79456D9D7D}"/>
    <cellStyle name="Comma 3 4" xfId="47" xr:uid="{20E1502D-5C50-426A-AF14-976D239580F6}"/>
    <cellStyle name="Comma 4" xfId="9" xr:uid="{00000000-0005-0000-0000-000009000000}"/>
    <cellStyle name="Comma 4 2" xfId="10" xr:uid="{00000000-0005-0000-0000-00000A000000}"/>
    <cellStyle name="Comma 4 2 2" xfId="50" xr:uid="{CF23F334-D1E7-4195-B570-98206F04B1C3}"/>
    <cellStyle name="Comma 4 3" xfId="49" xr:uid="{119A7835-EAA3-47DD-A847-C1213375C0E0}"/>
    <cellStyle name="Comma 5" xfId="11" xr:uid="{00000000-0005-0000-0000-00000B000000}"/>
    <cellStyle name="Comma 5 2" xfId="12" xr:uid="{00000000-0005-0000-0000-00000C000000}"/>
    <cellStyle name="Comma 5 2 2" xfId="52" xr:uid="{5D17665C-3891-4C3B-95E3-A21C95B0EA22}"/>
    <cellStyle name="Comma 5 3" xfId="51" xr:uid="{129D98B2-2086-4592-B8D1-E2306597CEF2}"/>
    <cellStyle name="Comma 6" xfId="13" xr:uid="{00000000-0005-0000-0000-00000D000000}"/>
    <cellStyle name="Comma 6 2" xfId="14" xr:uid="{00000000-0005-0000-0000-00000E000000}"/>
    <cellStyle name="Comma 6 2 2" xfId="54" xr:uid="{FB53C88E-23FF-418E-8DB7-E3EA83FC8621}"/>
    <cellStyle name="Comma 6 3" xfId="53" xr:uid="{5F85FFD1-1812-44C1-AE41-F9B9A062FB3B}"/>
    <cellStyle name="Comma 7" xfId="41" xr:uid="{C9908F24-96F7-4CD0-93EA-3E2194DEEBE5}"/>
    <cellStyle name="Currency" xfId="15" builtinId="4"/>
    <cellStyle name="Currency 2" xfId="16" xr:uid="{00000000-0005-0000-0000-000010000000}"/>
    <cellStyle name="Currency 2 2" xfId="17" xr:uid="{00000000-0005-0000-0000-000011000000}"/>
    <cellStyle name="Currency 2 2 2" xfId="18" xr:uid="{00000000-0005-0000-0000-000012000000}"/>
    <cellStyle name="Currency 2 2 2 2" xfId="58" xr:uid="{08E64450-1607-4205-A499-6112F3009A87}"/>
    <cellStyle name="Currency 2 2 3" xfId="57" xr:uid="{67E65549-3F7F-44C0-B00B-7BE31B48E951}"/>
    <cellStyle name="Currency 2 3" xfId="56" xr:uid="{677A9CF5-85A1-441A-B086-F6E3CC658A62}"/>
    <cellStyle name="Currency 3" xfId="19" xr:uid="{00000000-0005-0000-0000-000013000000}"/>
    <cellStyle name="Currency 3 2" xfId="20" xr:uid="{00000000-0005-0000-0000-000014000000}"/>
    <cellStyle name="Currency 3 2 2" xfId="60" xr:uid="{5AB220E0-A462-4CFF-87E8-E95F1860F1C7}"/>
    <cellStyle name="Currency 3 3" xfId="59" xr:uid="{EDF64052-7942-4E55-89DA-78DB13E2C12E}"/>
    <cellStyle name="Currency 4" xfId="21" xr:uid="{00000000-0005-0000-0000-000015000000}"/>
    <cellStyle name="Currency 4 2" xfId="22" xr:uid="{00000000-0005-0000-0000-000016000000}"/>
    <cellStyle name="Currency 4 2 2" xfId="62" xr:uid="{0F64AA08-D1BA-47C9-9139-F5ECD080D9BE}"/>
    <cellStyle name="Currency 4 3" xfId="61" xr:uid="{3552C712-900D-4090-B477-45C53C257CB4}"/>
    <cellStyle name="Currency 5" xfId="55" xr:uid="{8A161E09-D314-4307-8CC7-E48EF35BFDC4}"/>
    <cellStyle name="Normal" xfId="0" builtinId="0"/>
    <cellStyle name="Normal 2" xfId="23" xr:uid="{00000000-0005-0000-0000-000018000000}"/>
    <cellStyle name="Normal 2 17" xfId="24" xr:uid="{00000000-0005-0000-0000-000019000000}"/>
    <cellStyle name="Normal 2 17 2" xfId="64" xr:uid="{B7558B68-A003-466B-A990-E2B31469360C}"/>
    <cellStyle name="Normal 2 2" xfId="25" xr:uid="{00000000-0005-0000-0000-00001A000000}"/>
    <cellStyle name="Normal 2 2 2" xfId="65" xr:uid="{024508EB-DD48-4718-865D-D3EB85A3D3C9}"/>
    <cellStyle name="Normal 2 3" xfId="63" xr:uid="{D3F6A227-BCB9-4D3C-801A-AB823AC4D66C}"/>
    <cellStyle name="Normal 21" xfId="36" xr:uid="{00000000-0005-0000-0000-00001B000000}"/>
    <cellStyle name="Normal 21 2" xfId="74" xr:uid="{8576EBE8-D3FC-4878-8B59-DD1DD7241916}"/>
    <cellStyle name="Normal 22" xfId="37" xr:uid="{00000000-0005-0000-0000-00001C000000}"/>
    <cellStyle name="Normal 22 2" xfId="75" xr:uid="{A1A1DE74-03C1-4ACE-8270-0EDA4EB2EAA6}"/>
    <cellStyle name="Normal 3" xfId="26" xr:uid="{00000000-0005-0000-0000-00001D000000}"/>
    <cellStyle name="Normal 3 2" xfId="66" xr:uid="{77CE3CB7-9D70-4C99-9525-9F518856BC9B}"/>
    <cellStyle name="Normal 4" xfId="27" xr:uid="{00000000-0005-0000-0000-00001E000000}"/>
    <cellStyle name="Normal 4 2" xfId="28" xr:uid="{00000000-0005-0000-0000-00001F000000}"/>
    <cellStyle name="Normal 4 2 2" xfId="29" xr:uid="{00000000-0005-0000-0000-000020000000}"/>
    <cellStyle name="Normal 5" xfId="30" xr:uid="{00000000-0005-0000-0000-000021000000}"/>
    <cellStyle name="Normal 5 2" xfId="67" xr:uid="{8986F8C1-0986-45AC-9294-8CCF3C874EBE}"/>
    <cellStyle name="Normal 6" xfId="40" xr:uid="{7011341D-2D45-4E9B-972D-4EEFE2C8760E}"/>
    <cellStyle name="Normal 7" xfId="39" xr:uid="{EB4480D4-EA40-4F25-84FE-FD8FF08D7523}"/>
    <cellStyle name="Percent 2" xfId="31" xr:uid="{00000000-0005-0000-0000-000023000000}"/>
    <cellStyle name="Percent 2 2" xfId="32" xr:uid="{00000000-0005-0000-0000-000024000000}"/>
    <cellStyle name="Percent 2 2 2" xfId="70" xr:uid="{A2C61C0F-CC9C-43D2-AB15-887A0275C8CA}"/>
    <cellStyle name="Percent 2 3" xfId="69" xr:uid="{D667954D-A356-404B-96B9-366D4AADBCAB}"/>
    <cellStyle name="Percent 3" xfId="33" xr:uid="{00000000-0005-0000-0000-000025000000}"/>
    <cellStyle name="Percent 3 2" xfId="34" xr:uid="{00000000-0005-0000-0000-000026000000}"/>
    <cellStyle name="Percent 3 2 2" xfId="72" xr:uid="{3A26999E-C146-4D60-820E-AE6BA6B0BD5F}"/>
    <cellStyle name="Percent 3 3" xfId="71" xr:uid="{0D8D6A05-A394-4E61-9720-2E87E5484502}"/>
    <cellStyle name="Percent 4" xfId="35" xr:uid="{00000000-0005-0000-0000-000027000000}"/>
    <cellStyle name="Percent 4 2" xfId="73" xr:uid="{3139B424-285E-4D0D-ACC8-7F5381A31032}"/>
    <cellStyle name="Percent 5" xfId="68" xr:uid="{1DF1799E-E064-44B2-9147-C0552BD969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epac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pace"/>
    </sheetNames>
    <definedNames>
      <definedName name="CLIENTNAME"/>
      <definedName name="cy"/>
      <definedName name="CYEDATE"/>
      <definedName name="py"/>
      <definedName name="PYEDATE"/>
      <definedName name="TBLink"/>
    </definedNames>
    <sheetDataSet>
      <sheetData sheetId="0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uren Aguilar" id="{7957E195-7F5C-4B95-91DB-5ED73BACABBD}" userId="S::laguilar@lb-cpa.com::2c788bea-baba-420a-9e83-75fcb8de0ed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8255-6390-4BC3-894A-DE964A1AF709}">
  <dimension ref="A1:BE467"/>
  <sheetViews>
    <sheetView workbookViewId="0"/>
  </sheetViews>
  <sheetFormatPr defaultRowHeight="12.75" x14ac:dyDescent="0.2"/>
  <sheetData>
    <row r="1" spans="1:57" x14ac:dyDescent="0.2">
      <c r="A1" t="s">
        <v>46</v>
      </c>
      <c r="B1" t="s">
        <v>54</v>
      </c>
      <c r="C1" t="s">
        <v>57</v>
      </c>
      <c r="D1" t="s">
        <v>60</v>
      </c>
      <c r="E1" t="s">
        <v>149</v>
      </c>
      <c r="F1" t="s">
        <v>196</v>
      </c>
      <c r="G1" t="s">
        <v>240</v>
      </c>
      <c r="H1" t="s">
        <v>267</v>
      </c>
      <c r="I1" t="s">
        <v>537</v>
      </c>
      <c r="J1" t="s">
        <v>661</v>
      </c>
      <c r="K1" t="s">
        <v>664</v>
      </c>
      <c r="L1" t="s">
        <v>686</v>
      </c>
      <c r="BA1" t="s">
        <v>693</v>
      </c>
      <c r="BC1" t="s">
        <v>701</v>
      </c>
      <c r="BE1" t="s">
        <v>723</v>
      </c>
    </row>
    <row r="2" spans="1:57" x14ac:dyDescent="0.2">
      <c r="A2">
        <v>3</v>
      </c>
      <c r="B2">
        <v>1</v>
      </c>
      <c r="C2">
        <v>1</v>
      </c>
      <c r="D2">
        <v>44</v>
      </c>
      <c r="E2">
        <v>44</v>
      </c>
      <c r="F2">
        <v>22</v>
      </c>
      <c r="G2">
        <v>22</v>
      </c>
      <c r="H2">
        <v>155</v>
      </c>
      <c r="I2">
        <v>155</v>
      </c>
      <c r="J2">
        <v>2</v>
      </c>
      <c r="K2">
        <v>13</v>
      </c>
      <c r="L2">
        <v>5</v>
      </c>
      <c r="BA2">
        <v>6</v>
      </c>
      <c r="BC2">
        <v>12</v>
      </c>
      <c r="BE2">
        <v>5</v>
      </c>
    </row>
    <row r="3" spans="1:57" x14ac:dyDescent="0.2">
      <c r="A3" t="s">
        <v>47</v>
      </c>
      <c r="B3" t="s">
        <v>47</v>
      </c>
      <c r="C3" t="s">
        <v>47</v>
      </c>
      <c r="D3" t="s">
        <v>47</v>
      </c>
      <c r="E3" t="s">
        <v>47</v>
      </c>
      <c r="F3" t="s">
        <v>197</v>
      </c>
      <c r="G3" t="s">
        <v>47</v>
      </c>
      <c r="H3" t="s">
        <v>268</v>
      </c>
      <c r="I3" t="s">
        <v>268</v>
      </c>
      <c r="J3" t="s">
        <v>662</v>
      </c>
      <c r="K3" t="s">
        <v>665</v>
      </c>
      <c r="L3" t="s">
        <v>687</v>
      </c>
      <c r="BA3" t="s">
        <v>694</v>
      </c>
      <c r="BC3" t="s">
        <v>702</v>
      </c>
      <c r="BE3" t="s">
        <v>724</v>
      </c>
    </row>
    <row r="4" spans="1:57" x14ac:dyDescent="0.2">
      <c r="A4" t="s">
        <v>45</v>
      </c>
      <c r="B4" t="s">
        <v>53</v>
      </c>
      <c r="C4" t="s">
        <v>56</v>
      </c>
      <c r="D4" t="s">
        <v>59</v>
      </c>
      <c r="E4" t="s">
        <v>148</v>
      </c>
      <c r="F4">
        <v>2199332</v>
      </c>
      <c r="G4" t="s">
        <v>56</v>
      </c>
      <c r="H4">
        <v>636981</v>
      </c>
      <c r="I4">
        <v>597078</v>
      </c>
      <c r="J4">
        <v>44742</v>
      </c>
      <c r="K4">
        <v>44742</v>
      </c>
      <c r="L4">
        <v>44742</v>
      </c>
      <c r="BA4">
        <v>44742</v>
      </c>
      <c r="BC4">
        <v>44742</v>
      </c>
      <c r="BE4">
        <v>44742</v>
      </c>
    </row>
    <row r="5" spans="1:57" x14ac:dyDescent="0.2">
      <c r="A5" t="s">
        <v>48</v>
      </c>
      <c r="B5" t="s">
        <v>55</v>
      </c>
      <c r="C5" t="s">
        <v>58</v>
      </c>
      <c r="D5" t="s">
        <v>61</v>
      </c>
      <c r="E5" t="s">
        <v>150</v>
      </c>
      <c r="F5" t="s">
        <v>198</v>
      </c>
      <c r="G5" t="s">
        <v>241</v>
      </c>
      <c r="H5" t="s">
        <v>269</v>
      </c>
      <c r="I5" t="s">
        <v>538</v>
      </c>
      <c r="J5" t="s">
        <v>50</v>
      </c>
      <c r="K5" t="s">
        <v>666</v>
      </c>
      <c r="L5" t="s">
        <v>666</v>
      </c>
      <c r="BA5" t="s">
        <v>666</v>
      </c>
      <c r="BC5" t="s">
        <v>666</v>
      </c>
      <c r="BE5" t="s">
        <v>666</v>
      </c>
    </row>
    <row r="6" spans="1:57" x14ac:dyDescent="0.2">
      <c r="A6" t="s">
        <v>49</v>
      </c>
      <c r="D6" t="s">
        <v>62</v>
      </c>
      <c r="E6" t="s">
        <v>62</v>
      </c>
      <c r="F6" t="s">
        <v>64</v>
      </c>
      <c r="G6" t="s">
        <v>197</v>
      </c>
      <c r="H6" t="s">
        <v>270</v>
      </c>
      <c r="I6" t="s">
        <v>270</v>
      </c>
      <c r="J6" t="s">
        <v>663</v>
      </c>
      <c r="K6" t="s">
        <v>667</v>
      </c>
      <c r="L6" t="s">
        <v>688</v>
      </c>
      <c r="BA6" t="s">
        <v>695</v>
      </c>
      <c r="BC6" t="s">
        <v>703</v>
      </c>
      <c r="BE6" t="s">
        <v>725</v>
      </c>
    </row>
    <row r="7" spans="1:57" x14ac:dyDescent="0.2">
      <c r="A7">
        <v>44742</v>
      </c>
      <c r="D7">
        <v>1898767</v>
      </c>
      <c r="E7">
        <v>1110662</v>
      </c>
      <c r="F7">
        <v>4956624</v>
      </c>
      <c r="G7">
        <v>1689668</v>
      </c>
      <c r="H7">
        <v>1440430</v>
      </c>
      <c r="I7">
        <v>1402888</v>
      </c>
      <c r="J7">
        <v>44377</v>
      </c>
      <c r="K7">
        <v>44377</v>
      </c>
      <c r="L7">
        <v>44377</v>
      </c>
      <c r="BA7">
        <v>44377</v>
      </c>
      <c r="BC7">
        <v>44377</v>
      </c>
      <c r="BE7">
        <v>44377</v>
      </c>
    </row>
    <row r="8" spans="1:57" x14ac:dyDescent="0.2">
      <c r="A8" t="s">
        <v>50</v>
      </c>
      <c r="D8" t="s">
        <v>63</v>
      </c>
      <c r="E8" t="s">
        <v>151</v>
      </c>
      <c r="F8" t="s">
        <v>199</v>
      </c>
      <c r="G8" t="s">
        <v>242</v>
      </c>
      <c r="H8" t="s">
        <v>271</v>
      </c>
      <c r="I8" t="s">
        <v>539</v>
      </c>
      <c r="J8" t="s">
        <v>52</v>
      </c>
      <c r="K8" t="s">
        <v>52</v>
      </c>
      <c r="L8" t="s">
        <v>52</v>
      </c>
      <c r="BA8" t="s">
        <v>52</v>
      </c>
      <c r="BC8" t="s">
        <v>52</v>
      </c>
      <c r="BE8" t="s">
        <v>52</v>
      </c>
    </row>
    <row r="9" spans="1:57" x14ac:dyDescent="0.2">
      <c r="A9" t="s">
        <v>51</v>
      </c>
      <c r="D9" t="s">
        <v>64</v>
      </c>
      <c r="E9" t="s">
        <v>64</v>
      </c>
      <c r="F9" t="s">
        <v>66</v>
      </c>
      <c r="G9" t="s">
        <v>64</v>
      </c>
      <c r="H9" t="s">
        <v>272</v>
      </c>
      <c r="I9" t="s">
        <v>272</v>
      </c>
      <c r="K9" t="s">
        <v>663</v>
      </c>
      <c r="L9" t="s">
        <v>671</v>
      </c>
      <c r="BA9" t="s">
        <v>696</v>
      </c>
      <c r="BC9" t="s">
        <v>704</v>
      </c>
      <c r="BE9" t="s">
        <v>726</v>
      </c>
    </row>
    <row r="10" spans="1:57" x14ac:dyDescent="0.2">
      <c r="A10">
        <v>44377</v>
      </c>
      <c r="D10">
        <v>1013118</v>
      </c>
      <c r="E10">
        <v>1875712</v>
      </c>
      <c r="F10">
        <v>1181593</v>
      </c>
      <c r="G10">
        <v>4992700</v>
      </c>
      <c r="H10">
        <v>636981</v>
      </c>
      <c r="I10">
        <v>597078</v>
      </c>
      <c r="K10">
        <v>39423</v>
      </c>
      <c r="L10">
        <v>481610</v>
      </c>
      <c r="BA10">
        <v>44742</v>
      </c>
      <c r="BC10">
        <v>663294</v>
      </c>
      <c r="BE10">
        <v>44742</v>
      </c>
    </row>
    <row r="11" spans="1:57" x14ac:dyDescent="0.2">
      <c r="A11" t="s">
        <v>52</v>
      </c>
      <c r="D11" t="s">
        <v>65</v>
      </c>
      <c r="E11" t="s">
        <v>152</v>
      </c>
      <c r="F11" t="s">
        <v>200</v>
      </c>
      <c r="G11" t="s">
        <v>243</v>
      </c>
      <c r="H11" t="s">
        <v>269</v>
      </c>
      <c r="I11" t="s">
        <v>540</v>
      </c>
      <c r="K11" t="s">
        <v>668</v>
      </c>
      <c r="L11" t="s">
        <v>689</v>
      </c>
      <c r="BA11" t="s">
        <v>666</v>
      </c>
      <c r="BC11" t="s">
        <v>705</v>
      </c>
      <c r="BE11" t="s">
        <v>666</v>
      </c>
    </row>
    <row r="12" spans="1:57" x14ac:dyDescent="0.2">
      <c r="D12" t="s">
        <v>66</v>
      </c>
      <c r="E12" t="s">
        <v>66</v>
      </c>
      <c r="F12" t="s">
        <v>74</v>
      </c>
      <c r="G12" t="s">
        <v>66</v>
      </c>
      <c r="H12" t="s">
        <v>273</v>
      </c>
      <c r="I12" t="s">
        <v>273</v>
      </c>
      <c r="K12" t="s">
        <v>669</v>
      </c>
      <c r="L12" t="s">
        <v>49</v>
      </c>
      <c r="BA12" t="s">
        <v>697</v>
      </c>
      <c r="BC12" t="s">
        <v>706</v>
      </c>
      <c r="BE12" t="s">
        <v>727</v>
      </c>
    </row>
    <row r="13" spans="1:57" x14ac:dyDescent="0.2">
      <c r="D13">
        <v>291283</v>
      </c>
      <c r="E13">
        <v>282184</v>
      </c>
      <c r="F13">
        <v>831828</v>
      </c>
      <c r="G13">
        <v>1234818</v>
      </c>
      <c r="H13">
        <v>1440430</v>
      </c>
      <c r="I13">
        <v>1402888</v>
      </c>
      <c r="K13">
        <v>60212</v>
      </c>
      <c r="L13">
        <v>-41027</v>
      </c>
      <c r="BA13">
        <v>44377</v>
      </c>
      <c r="BC13">
        <v>639072</v>
      </c>
      <c r="BE13">
        <v>44377</v>
      </c>
    </row>
    <row r="14" spans="1:57" x14ac:dyDescent="0.2">
      <c r="D14" t="s">
        <v>67</v>
      </c>
      <c r="E14" t="s">
        <v>153</v>
      </c>
      <c r="F14" t="s">
        <v>201</v>
      </c>
      <c r="G14" t="s">
        <v>244</v>
      </c>
      <c r="H14" t="s">
        <v>274</v>
      </c>
      <c r="I14" t="s">
        <v>541</v>
      </c>
      <c r="K14" t="s">
        <v>670</v>
      </c>
      <c r="L14" t="s">
        <v>690</v>
      </c>
      <c r="BA14" t="s">
        <v>52</v>
      </c>
      <c r="BC14" t="s">
        <v>707</v>
      </c>
      <c r="BE14" t="s">
        <v>52</v>
      </c>
    </row>
    <row r="15" spans="1:57" x14ac:dyDescent="0.2">
      <c r="D15" t="s">
        <v>68</v>
      </c>
      <c r="E15" t="s">
        <v>68</v>
      </c>
      <c r="F15" t="s">
        <v>202</v>
      </c>
      <c r="G15" t="s">
        <v>74</v>
      </c>
      <c r="H15" t="s">
        <v>275</v>
      </c>
      <c r="I15" t="s">
        <v>275</v>
      </c>
      <c r="K15" t="s">
        <v>671</v>
      </c>
      <c r="L15" t="s">
        <v>691</v>
      </c>
      <c r="BA15" t="s">
        <v>698</v>
      </c>
      <c r="BC15" t="s">
        <v>708</v>
      </c>
      <c r="BE15" t="s">
        <v>728</v>
      </c>
    </row>
    <row r="16" spans="1:57" x14ac:dyDescent="0.2">
      <c r="D16">
        <v>1427022</v>
      </c>
      <c r="E16">
        <v>790903</v>
      </c>
      <c r="F16">
        <v>0</v>
      </c>
      <c r="G16">
        <v>557447</v>
      </c>
      <c r="H16">
        <v>0</v>
      </c>
      <c r="I16">
        <v>0</v>
      </c>
      <c r="K16">
        <v>3020411</v>
      </c>
      <c r="L16">
        <v>-50369</v>
      </c>
      <c r="BA16">
        <v>-238811</v>
      </c>
      <c r="BC16">
        <v>72276</v>
      </c>
      <c r="BE16">
        <v>45107</v>
      </c>
    </row>
    <row r="17" spans="4:57" x14ac:dyDescent="0.2">
      <c r="D17" t="s">
        <v>69</v>
      </c>
      <c r="E17" t="s">
        <v>154</v>
      </c>
      <c r="F17" t="s">
        <v>203</v>
      </c>
      <c r="G17" t="s">
        <v>245</v>
      </c>
      <c r="H17" t="s">
        <v>276</v>
      </c>
      <c r="I17" t="s">
        <v>542</v>
      </c>
      <c r="K17" t="s">
        <v>672</v>
      </c>
      <c r="L17" t="s">
        <v>692</v>
      </c>
      <c r="BA17" t="s">
        <v>699</v>
      </c>
      <c r="BC17" t="s">
        <v>709</v>
      </c>
      <c r="BE17" t="s">
        <v>729</v>
      </c>
    </row>
    <row r="18" spans="4:57" x14ac:dyDescent="0.2">
      <c r="D18" t="s">
        <v>70</v>
      </c>
      <c r="E18" t="s">
        <v>70</v>
      </c>
      <c r="F18" t="s">
        <v>204</v>
      </c>
      <c r="G18" t="s">
        <v>202</v>
      </c>
      <c r="H18" t="s">
        <v>277</v>
      </c>
      <c r="I18" t="s">
        <v>277</v>
      </c>
      <c r="K18" t="s">
        <v>673</v>
      </c>
      <c r="BA18" t="s">
        <v>306</v>
      </c>
      <c r="BC18" t="s">
        <v>710</v>
      </c>
    </row>
    <row r="19" spans="4:57" x14ac:dyDescent="0.2">
      <c r="D19">
        <v>0</v>
      </c>
      <c r="E19">
        <v>150085</v>
      </c>
      <c r="F19">
        <v>3638561</v>
      </c>
      <c r="G19">
        <v>11098</v>
      </c>
      <c r="H19">
        <v>97644</v>
      </c>
      <c r="I19">
        <v>94064</v>
      </c>
      <c r="K19">
        <v>1431209</v>
      </c>
      <c r="BA19">
        <v>40150</v>
      </c>
      <c r="BC19">
        <v>72276</v>
      </c>
    </row>
    <row r="20" spans="4:57" x14ac:dyDescent="0.2">
      <c r="D20" t="s">
        <v>71</v>
      </c>
      <c r="E20" t="s">
        <v>155</v>
      </c>
      <c r="F20" t="s">
        <v>205</v>
      </c>
      <c r="G20" t="s">
        <v>246</v>
      </c>
      <c r="H20" t="s">
        <v>278</v>
      </c>
      <c r="I20" t="s">
        <v>543</v>
      </c>
      <c r="K20" t="s">
        <v>674</v>
      </c>
      <c r="BA20" t="s">
        <v>700</v>
      </c>
      <c r="BC20" t="s">
        <v>711</v>
      </c>
    </row>
    <row r="21" spans="4:57" x14ac:dyDescent="0.2">
      <c r="D21" t="s">
        <v>72</v>
      </c>
      <c r="E21" t="s">
        <v>72</v>
      </c>
      <c r="F21" t="s">
        <v>206</v>
      </c>
      <c r="G21" t="s">
        <v>204</v>
      </c>
      <c r="H21" t="s">
        <v>279</v>
      </c>
      <c r="I21" t="s">
        <v>279</v>
      </c>
      <c r="K21" t="s">
        <v>49</v>
      </c>
      <c r="BC21" t="s">
        <v>712</v>
      </c>
    </row>
    <row r="22" spans="4:57" x14ac:dyDescent="0.2">
      <c r="D22">
        <v>205972</v>
      </c>
      <c r="E22">
        <v>203439</v>
      </c>
      <c r="F22">
        <v>472427</v>
      </c>
      <c r="G22">
        <v>3832108</v>
      </c>
      <c r="H22">
        <v>97644</v>
      </c>
      <c r="I22">
        <v>94064</v>
      </c>
      <c r="K22">
        <v>210033</v>
      </c>
      <c r="BC22">
        <v>131082</v>
      </c>
    </row>
    <row r="23" spans="4:57" x14ac:dyDescent="0.2">
      <c r="D23" t="s">
        <v>73</v>
      </c>
      <c r="E23" t="s">
        <v>156</v>
      </c>
      <c r="F23" t="s">
        <v>207</v>
      </c>
      <c r="G23" t="s">
        <v>247</v>
      </c>
      <c r="H23" t="s">
        <v>280</v>
      </c>
      <c r="I23" t="s">
        <v>544</v>
      </c>
      <c r="K23" t="s">
        <v>675</v>
      </c>
      <c r="BC23" t="s">
        <v>713</v>
      </c>
    </row>
    <row r="24" spans="4:57" x14ac:dyDescent="0.2">
      <c r="D24" t="s">
        <v>74</v>
      </c>
      <c r="E24" t="s">
        <v>74</v>
      </c>
      <c r="F24" t="s">
        <v>208</v>
      </c>
      <c r="G24" t="s">
        <v>206</v>
      </c>
      <c r="H24" t="s">
        <v>281</v>
      </c>
      <c r="I24" t="s">
        <v>281</v>
      </c>
      <c r="K24" t="s">
        <v>676</v>
      </c>
      <c r="BC24" t="s">
        <v>714</v>
      </c>
    </row>
    <row r="25" spans="4:57" x14ac:dyDescent="0.2">
      <c r="D25">
        <v>959857</v>
      </c>
      <c r="E25">
        <v>0</v>
      </c>
      <c r="F25">
        <v>0</v>
      </c>
      <c r="G25">
        <v>98268</v>
      </c>
      <c r="H25">
        <v>0</v>
      </c>
      <c r="I25">
        <v>0</v>
      </c>
      <c r="K25">
        <v>0</v>
      </c>
      <c r="BC25">
        <v>131082</v>
      </c>
    </row>
    <row r="26" spans="4:57" x14ac:dyDescent="0.2">
      <c r="D26" t="s">
        <v>75</v>
      </c>
      <c r="E26" t="s">
        <v>157</v>
      </c>
      <c r="F26" t="s">
        <v>209</v>
      </c>
      <c r="G26" t="s">
        <v>248</v>
      </c>
      <c r="H26" t="s">
        <v>282</v>
      </c>
      <c r="I26" t="s">
        <v>545</v>
      </c>
      <c r="K26" t="s">
        <v>677</v>
      </c>
      <c r="BC26" t="s">
        <v>715</v>
      </c>
    </row>
    <row r="27" spans="4:57" x14ac:dyDescent="0.2">
      <c r="D27" t="s">
        <v>76</v>
      </c>
      <c r="E27" t="s">
        <v>76</v>
      </c>
      <c r="F27" t="s">
        <v>210</v>
      </c>
      <c r="G27" t="s">
        <v>208</v>
      </c>
      <c r="H27" t="s">
        <v>72</v>
      </c>
      <c r="I27" t="s">
        <v>72</v>
      </c>
      <c r="K27" t="s">
        <v>678</v>
      </c>
      <c r="BC27" t="s">
        <v>716</v>
      </c>
    </row>
    <row r="28" spans="4:57" x14ac:dyDescent="0.2">
      <c r="D28">
        <v>451667</v>
      </c>
      <c r="E28">
        <v>352464</v>
      </c>
      <c r="F28">
        <v>1576957</v>
      </c>
      <c r="G28">
        <v>6400</v>
      </c>
      <c r="H28">
        <v>610275</v>
      </c>
      <c r="I28">
        <v>530738</v>
      </c>
      <c r="K28">
        <v>839397</v>
      </c>
      <c r="BC28">
        <v>817340</v>
      </c>
    </row>
    <row r="29" spans="4:57" x14ac:dyDescent="0.2">
      <c r="D29" t="s">
        <v>77</v>
      </c>
      <c r="E29" t="s">
        <v>158</v>
      </c>
      <c r="F29" t="s">
        <v>211</v>
      </c>
      <c r="G29" t="s">
        <v>249</v>
      </c>
      <c r="H29" t="s">
        <v>283</v>
      </c>
      <c r="I29" t="s">
        <v>546</v>
      </c>
      <c r="K29" t="s">
        <v>679</v>
      </c>
      <c r="BC29" t="s">
        <v>717</v>
      </c>
    </row>
    <row r="30" spans="4:57" x14ac:dyDescent="0.2">
      <c r="D30" t="s">
        <v>78</v>
      </c>
      <c r="E30" t="s">
        <v>78</v>
      </c>
      <c r="F30" t="s">
        <v>212</v>
      </c>
      <c r="G30" t="s">
        <v>210</v>
      </c>
      <c r="H30" t="s">
        <v>284</v>
      </c>
      <c r="I30" t="s">
        <v>284</v>
      </c>
      <c r="K30" t="s">
        <v>680</v>
      </c>
      <c r="BC30" t="s">
        <v>718</v>
      </c>
    </row>
    <row r="31" spans="4:57" x14ac:dyDescent="0.2">
      <c r="D31">
        <v>1415169</v>
      </c>
      <c r="E31">
        <v>922720</v>
      </c>
      <c r="F31">
        <v>-1119542</v>
      </c>
      <c r="G31">
        <v>1419181</v>
      </c>
      <c r="H31">
        <v>610275</v>
      </c>
      <c r="I31">
        <v>530738</v>
      </c>
      <c r="K31">
        <v>14628</v>
      </c>
      <c r="BC31">
        <v>796567</v>
      </c>
    </row>
    <row r="32" spans="4:57" x14ac:dyDescent="0.2">
      <c r="D32" t="s">
        <v>79</v>
      </c>
      <c r="E32" t="s">
        <v>159</v>
      </c>
      <c r="F32" t="s">
        <v>213</v>
      </c>
      <c r="G32" t="s">
        <v>250</v>
      </c>
      <c r="H32" t="s">
        <v>285</v>
      </c>
      <c r="I32" t="s">
        <v>547</v>
      </c>
      <c r="K32" t="s">
        <v>681</v>
      </c>
      <c r="BC32" t="s">
        <v>719</v>
      </c>
    </row>
    <row r="33" spans="4:55" x14ac:dyDescent="0.2">
      <c r="D33" t="s">
        <v>80</v>
      </c>
      <c r="E33" t="s">
        <v>80</v>
      </c>
      <c r="F33" t="s">
        <v>214</v>
      </c>
      <c r="G33" t="s">
        <v>212</v>
      </c>
      <c r="H33" t="s">
        <v>286</v>
      </c>
      <c r="I33" t="s">
        <v>286</v>
      </c>
      <c r="K33" t="s">
        <v>682</v>
      </c>
      <c r="BC33" t="s">
        <v>720</v>
      </c>
    </row>
    <row r="34" spans="4:55" x14ac:dyDescent="0.2">
      <c r="D34">
        <v>1382801</v>
      </c>
      <c r="E34">
        <v>286910</v>
      </c>
      <c r="F34">
        <v>14514</v>
      </c>
      <c r="G34">
        <v>1443553</v>
      </c>
      <c r="H34">
        <v>17229</v>
      </c>
      <c r="I34">
        <v>4882</v>
      </c>
      <c r="K34">
        <v>14628</v>
      </c>
      <c r="BC34">
        <v>49312</v>
      </c>
    </row>
    <row r="35" spans="4:55" x14ac:dyDescent="0.2">
      <c r="D35" t="s">
        <v>81</v>
      </c>
      <c r="E35" t="s">
        <v>160</v>
      </c>
      <c r="F35" t="s">
        <v>215</v>
      </c>
      <c r="G35" t="s">
        <v>251</v>
      </c>
      <c r="H35" t="s">
        <v>287</v>
      </c>
      <c r="I35" t="s">
        <v>548</v>
      </c>
      <c r="K35" t="s">
        <v>683</v>
      </c>
      <c r="BC35" t="s">
        <v>721</v>
      </c>
    </row>
    <row r="36" spans="4:55" x14ac:dyDescent="0.2">
      <c r="D36" t="s">
        <v>82</v>
      </c>
      <c r="E36" t="s">
        <v>82</v>
      </c>
      <c r="F36" t="s">
        <v>216</v>
      </c>
      <c r="G36" t="s">
        <v>214</v>
      </c>
      <c r="H36" t="s">
        <v>288</v>
      </c>
      <c r="I36" t="s">
        <v>288</v>
      </c>
      <c r="K36" t="s">
        <v>62</v>
      </c>
      <c r="BC36" t="s">
        <v>295</v>
      </c>
    </row>
    <row r="37" spans="4:55" x14ac:dyDescent="0.2">
      <c r="D37">
        <v>1923649</v>
      </c>
      <c r="E37">
        <v>931485</v>
      </c>
      <c r="F37">
        <v>76223</v>
      </c>
      <c r="G37">
        <v>13828</v>
      </c>
      <c r="H37">
        <v>17229</v>
      </c>
      <c r="I37">
        <v>4882</v>
      </c>
      <c r="K37">
        <v>773519</v>
      </c>
      <c r="BC37">
        <v>45863</v>
      </c>
    </row>
    <row r="38" spans="4:55" x14ac:dyDescent="0.2">
      <c r="D38" t="s">
        <v>83</v>
      </c>
      <c r="E38" t="s">
        <v>161</v>
      </c>
      <c r="F38" t="s">
        <v>217</v>
      </c>
      <c r="G38" t="s">
        <v>252</v>
      </c>
      <c r="H38" t="s">
        <v>289</v>
      </c>
      <c r="I38" t="s">
        <v>549</v>
      </c>
      <c r="K38" t="s">
        <v>684</v>
      </c>
      <c r="BC38" t="s">
        <v>722</v>
      </c>
    </row>
    <row r="39" spans="4:55" x14ac:dyDescent="0.2">
      <c r="D39" t="s">
        <v>84</v>
      </c>
      <c r="E39" t="s">
        <v>84</v>
      </c>
      <c r="F39" t="s">
        <v>218</v>
      </c>
      <c r="G39" t="s">
        <v>216</v>
      </c>
      <c r="H39" t="s">
        <v>290</v>
      </c>
      <c r="I39" t="s">
        <v>290</v>
      </c>
      <c r="K39" t="s">
        <v>66</v>
      </c>
    </row>
    <row r="40" spans="4:55" x14ac:dyDescent="0.2">
      <c r="D40">
        <v>0</v>
      </c>
      <c r="E40">
        <v>1214853</v>
      </c>
      <c r="F40">
        <v>4603</v>
      </c>
      <c r="G40">
        <v>44033</v>
      </c>
      <c r="H40">
        <v>17229</v>
      </c>
      <c r="I40">
        <v>4882</v>
      </c>
      <c r="K40">
        <v>795020</v>
      </c>
    </row>
    <row r="41" spans="4:55" x14ac:dyDescent="0.2">
      <c r="D41" t="s">
        <v>85</v>
      </c>
      <c r="E41" t="s">
        <v>162</v>
      </c>
      <c r="F41" t="s">
        <v>219</v>
      </c>
      <c r="G41" t="s">
        <v>253</v>
      </c>
      <c r="H41" t="s">
        <v>287</v>
      </c>
      <c r="I41" t="s">
        <v>550</v>
      </c>
      <c r="K41" t="s">
        <v>685</v>
      </c>
    </row>
    <row r="42" spans="4:55" x14ac:dyDescent="0.2">
      <c r="D42" t="s">
        <v>86</v>
      </c>
      <c r="E42" t="s">
        <v>86</v>
      </c>
      <c r="F42" t="s">
        <v>220</v>
      </c>
      <c r="G42" t="s">
        <v>218</v>
      </c>
      <c r="H42" t="s">
        <v>291</v>
      </c>
      <c r="I42" t="s">
        <v>291</v>
      </c>
    </row>
    <row r="43" spans="4:55" x14ac:dyDescent="0.2">
      <c r="D43">
        <v>-1651</v>
      </c>
      <c r="E43">
        <v>0</v>
      </c>
      <c r="F43">
        <v>14048</v>
      </c>
      <c r="G43">
        <v>1119</v>
      </c>
      <c r="H43">
        <v>17229</v>
      </c>
      <c r="I43">
        <v>4882</v>
      </c>
    </row>
    <row r="44" spans="4:55" x14ac:dyDescent="0.2">
      <c r="D44" t="s">
        <v>87</v>
      </c>
      <c r="E44" t="s">
        <v>163</v>
      </c>
      <c r="F44" t="s">
        <v>221</v>
      </c>
      <c r="G44" t="s">
        <v>254</v>
      </c>
      <c r="H44" t="s">
        <v>292</v>
      </c>
      <c r="I44" t="s">
        <v>551</v>
      </c>
    </row>
    <row r="45" spans="4:55" x14ac:dyDescent="0.2">
      <c r="D45" t="s">
        <v>88</v>
      </c>
      <c r="E45" t="s">
        <v>88</v>
      </c>
      <c r="F45" t="s">
        <v>222</v>
      </c>
      <c r="G45" t="s">
        <v>220</v>
      </c>
      <c r="H45" t="s">
        <v>293</v>
      </c>
      <c r="I45" t="s">
        <v>293</v>
      </c>
    </row>
    <row r="46" spans="4:55" x14ac:dyDescent="0.2">
      <c r="D46">
        <v>210033</v>
      </c>
      <c r="E46">
        <v>529463</v>
      </c>
      <c r="F46">
        <v>8909</v>
      </c>
      <c r="G46">
        <v>1682</v>
      </c>
      <c r="H46">
        <v>0</v>
      </c>
      <c r="I46">
        <v>0</v>
      </c>
    </row>
    <row r="47" spans="4:55" x14ac:dyDescent="0.2">
      <c r="D47" t="s">
        <v>89</v>
      </c>
      <c r="E47" t="s">
        <v>164</v>
      </c>
      <c r="F47" t="s">
        <v>223</v>
      </c>
      <c r="G47" t="s">
        <v>255</v>
      </c>
      <c r="H47" t="s">
        <v>294</v>
      </c>
      <c r="I47" t="s">
        <v>552</v>
      </c>
    </row>
    <row r="48" spans="4:55" x14ac:dyDescent="0.2">
      <c r="D48" t="s">
        <v>90</v>
      </c>
      <c r="E48" t="s">
        <v>90</v>
      </c>
      <c r="F48" t="s">
        <v>224</v>
      </c>
      <c r="G48" t="s">
        <v>222</v>
      </c>
      <c r="H48" t="s">
        <v>295</v>
      </c>
      <c r="I48" t="s">
        <v>295</v>
      </c>
    </row>
    <row r="49" spans="4:9" x14ac:dyDescent="0.2">
      <c r="D49">
        <v>18453</v>
      </c>
      <c r="E49">
        <v>9793</v>
      </c>
      <c r="F49">
        <v>1531290</v>
      </c>
      <c r="G49">
        <v>159699</v>
      </c>
      <c r="H49">
        <v>524121</v>
      </c>
      <c r="I49">
        <v>523836</v>
      </c>
    </row>
    <row r="50" spans="4:9" x14ac:dyDescent="0.2">
      <c r="D50" t="s">
        <v>91</v>
      </c>
      <c r="E50" t="s">
        <v>165</v>
      </c>
      <c r="F50" t="s">
        <v>225</v>
      </c>
      <c r="G50" t="s">
        <v>256</v>
      </c>
      <c r="H50" t="s">
        <v>296</v>
      </c>
      <c r="I50" t="s">
        <v>553</v>
      </c>
    </row>
    <row r="51" spans="4:9" x14ac:dyDescent="0.2">
      <c r="D51" t="s">
        <v>92</v>
      </c>
      <c r="E51" t="s">
        <v>92</v>
      </c>
      <c r="F51" t="s">
        <v>226</v>
      </c>
      <c r="G51" t="s">
        <v>257</v>
      </c>
      <c r="H51" t="s">
        <v>297</v>
      </c>
      <c r="I51" t="s">
        <v>297</v>
      </c>
    </row>
    <row r="52" spans="4:9" x14ac:dyDescent="0.2">
      <c r="D52">
        <v>6009</v>
      </c>
      <c r="E52">
        <v>5254</v>
      </c>
      <c r="F52">
        <v>2000</v>
      </c>
      <c r="G52">
        <v>647301</v>
      </c>
      <c r="H52">
        <v>524121</v>
      </c>
      <c r="I52">
        <v>523836</v>
      </c>
    </row>
    <row r="53" spans="4:9" x14ac:dyDescent="0.2">
      <c r="D53" t="s">
        <v>93</v>
      </c>
      <c r="E53" t="s">
        <v>166</v>
      </c>
      <c r="F53" t="s">
        <v>227</v>
      </c>
      <c r="G53" t="s">
        <v>258</v>
      </c>
      <c r="H53" t="s">
        <v>298</v>
      </c>
      <c r="I53" t="s">
        <v>554</v>
      </c>
    </row>
    <row r="54" spans="4:9" x14ac:dyDescent="0.2">
      <c r="D54" t="s">
        <v>94</v>
      </c>
      <c r="E54" t="s">
        <v>94</v>
      </c>
      <c r="F54" t="s">
        <v>228</v>
      </c>
      <c r="G54" t="s">
        <v>259</v>
      </c>
      <c r="H54" t="s">
        <v>299</v>
      </c>
      <c r="I54" t="s">
        <v>299</v>
      </c>
    </row>
    <row r="55" spans="4:9" x14ac:dyDescent="0.2">
      <c r="D55">
        <v>0</v>
      </c>
      <c r="E55">
        <v>5955</v>
      </c>
      <c r="F55">
        <v>16</v>
      </c>
      <c r="G55">
        <v>7914</v>
      </c>
      <c r="H55">
        <v>524121</v>
      </c>
      <c r="I55">
        <v>523836</v>
      </c>
    </row>
    <row r="56" spans="4:9" x14ac:dyDescent="0.2">
      <c r="D56" t="s">
        <v>95</v>
      </c>
      <c r="E56" t="s">
        <v>167</v>
      </c>
      <c r="F56" t="s">
        <v>229</v>
      </c>
      <c r="G56" t="s">
        <v>260</v>
      </c>
      <c r="H56" t="s">
        <v>296</v>
      </c>
      <c r="I56" t="s">
        <v>555</v>
      </c>
    </row>
    <row r="57" spans="4:9" x14ac:dyDescent="0.2">
      <c r="D57" t="s">
        <v>96</v>
      </c>
      <c r="E57" t="s">
        <v>96</v>
      </c>
      <c r="F57" t="s">
        <v>230</v>
      </c>
      <c r="G57" t="s">
        <v>261</v>
      </c>
      <c r="H57" t="s">
        <v>300</v>
      </c>
      <c r="I57" t="s">
        <v>300</v>
      </c>
    </row>
    <row r="58" spans="4:9" x14ac:dyDescent="0.2">
      <c r="D58">
        <v>1570046</v>
      </c>
      <c r="E58">
        <v>1772864</v>
      </c>
      <c r="F58">
        <v>288820</v>
      </c>
      <c r="G58">
        <v>10806</v>
      </c>
      <c r="H58">
        <v>524121</v>
      </c>
      <c r="I58">
        <v>523836</v>
      </c>
    </row>
    <row r="59" spans="4:9" x14ac:dyDescent="0.2">
      <c r="D59" t="s">
        <v>97</v>
      </c>
      <c r="E59" t="s">
        <v>168</v>
      </c>
      <c r="F59" t="s">
        <v>231</v>
      </c>
      <c r="G59" t="s">
        <v>262</v>
      </c>
      <c r="H59" t="s">
        <v>301</v>
      </c>
      <c r="I59" t="s">
        <v>556</v>
      </c>
    </row>
    <row r="60" spans="4:9" x14ac:dyDescent="0.2">
      <c r="D60" t="s">
        <v>98</v>
      </c>
      <c r="E60" t="s">
        <v>98</v>
      </c>
      <c r="F60" t="s">
        <v>232</v>
      </c>
      <c r="G60" t="s">
        <v>224</v>
      </c>
      <c r="H60" t="s">
        <v>302</v>
      </c>
      <c r="I60" t="s">
        <v>302</v>
      </c>
    </row>
    <row r="61" spans="4:9" x14ac:dyDescent="0.2">
      <c r="D61">
        <v>175279</v>
      </c>
      <c r="E61">
        <v>160764</v>
      </c>
      <c r="F61">
        <v>-238811</v>
      </c>
      <c r="G61">
        <v>40150</v>
      </c>
      <c r="H61">
        <v>0</v>
      </c>
      <c r="I61">
        <v>0</v>
      </c>
    </row>
    <row r="62" spans="4:9" x14ac:dyDescent="0.2">
      <c r="D62" t="s">
        <v>99</v>
      </c>
      <c r="E62" t="s">
        <v>169</v>
      </c>
      <c r="F62" t="s">
        <v>233</v>
      </c>
      <c r="G62" t="s">
        <v>263</v>
      </c>
      <c r="H62" t="s">
        <v>303</v>
      </c>
      <c r="I62" t="s">
        <v>557</v>
      </c>
    </row>
    <row r="63" spans="4:9" x14ac:dyDescent="0.2">
      <c r="D63" t="s">
        <v>100</v>
      </c>
      <c r="E63" t="s">
        <v>100</v>
      </c>
      <c r="F63" t="s">
        <v>234</v>
      </c>
      <c r="G63" t="s">
        <v>264</v>
      </c>
      <c r="H63" t="s">
        <v>304</v>
      </c>
      <c r="I63" t="s">
        <v>304</v>
      </c>
    </row>
    <row r="64" spans="4:9" x14ac:dyDescent="0.2">
      <c r="D64">
        <v>440583</v>
      </c>
      <c r="E64">
        <v>588314</v>
      </c>
      <c r="F64" t="s">
        <v>194</v>
      </c>
      <c r="G64" t="s">
        <v>238</v>
      </c>
      <c r="H64">
        <v>17022</v>
      </c>
      <c r="I64">
        <v>15908</v>
      </c>
    </row>
    <row r="65" spans="4:9" x14ac:dyDescent="0.2">
      <c r="D65" t="s">
        <v>101</v>
      </c>
      <c r="E65" t="s">
        <v>170</v>
      </c>
      <c r="F65" t="s">
        <v>235</v>
      </c>
      <c r="G65" t="s">
        <v>265</v>
      </c>
      <c r="H65" t="s">
        <v>305</v>
      </c>
      <c r="I65" t="s">
        <v>558</v>
      </c>
    </row>
    <row r="66" spans="4:9" x14ac:dyDescent="0.2">
      <c r="D66" t="s">
        <v>102</v>
      </c>
      <c r="E66" t="s">
        <v>102</v>
      </c>
      <c r="F66" t="s">
        <v>236</v>
      </c>
      <c r="G66" t="s">
        <v>234</v>
      </c>
      <c r="H66" t="s">
        <v>306</v>
      </c>
      <c r="I66" t="s">
        <v>306</v>
      </c>
    </row>
    <row r="67" spans="4:9" x14ac:dyDescent="0.2">
      <c r="D67">
        <v>94736</v>
      </c>
      <c r="E67">
        <v>1214278</v>
      </c>
      <c r="F67" t="s">
        <v>195</v>
      </c>
      <c r="G67" t="s">
        <v>239</v>
      </c>
      <c r="H67">
        <v>16223</v>
      </c>
      <c r="I67">
        <v>13885</v>
      </c>
    </row>
    <row r="68" spans="4:9" x14ac:dyDescent="0.2">
      <c r="D68" t="s">
        <v>103</v>
      </c>
      <c r="E68" t="s">
        <v>171</v>
      </c>
      <c r="F68" t="s">
        <v>237</v>
      </c>
      <c r="G68" t="s">
        <v>266</v>
      </c>
      <c r="H68" t="s">
        <v>307</v>
      </c>
      <c r="I68" t="s">
        <v>559</v>
      </c>
    </row>
    <row r="69" spans="4:9" x14ac:dyDescent="0.2">
      <c r="D69" t="s">
        <v>104</v>
      </c>
      <c r="E69" t="s">
        <v>104</v>
      </c>
      <c r="H69" t="s">
        <v>308</v>
      </c>
      <c r="I69" t="s">
        <v>308</v>
      </c>
    </row>
    <row r="70" spans="4:9" x14ac:dyDescent="0.2">
      <c r="D70">
        <v>49312</v>
      </c>
      <c r="E70">
        <v>45863</v>
      </c>
      <c r="H70">
        <v>799</v>
      </c>
      <c r="I70">
        <v>2023</v>
      </c>
    </row>
    <row r="71" spans="4:9" x14ac:dyDescent="0.2">
      <c r="D71" t="s">
        <v>105</v>
      </c>
      <c r="E71" t="s">
        <v>172</v>
      </c>
      <c r="H71" t="s">
        <v>309</v>
      </c>
      <c r="I71" t="s">
        <v>560</v>
      </c>
    </row>
    <row r="72" spans="4:9" x14ac:dyDescent="0.2">
      <c r="D72" t="s">
        <v>106</v>
      </c>
      <c r="E72" t="s">
        <v>106</v>
      </c>
      <c r="H72" t="s">
        <v>310</v>
      </c>
      <c r="I72" t="s">
        <v>310</v>
      </c>
    </row>
    <row r="73" spans="4:9" x14ac:dyDescent="0.2">
      <c r="D73">
        <v>1280835</v>
      </c>
      <c r="E73">
        <v>229773</v>
      </c>
      <c r="H73">
        <v>1013</v>
      </c>
      <c r="I73">
        <v>7408</v>
      </c>
    </row>
    <row r="74" spans="4:9" x14ac:dyDescent="0.2">
      <c r="D74" t="s">
        <v>107</v>
      </c>
      <c r="E74" t="s">
        <v>173</v>
      </c>
      <c r="H74" t="s">
        <v>311</v>
      </c>
      <c r="I74" t="s">
        <v>561</v>
      </c>
    </row>
    <row r="75" spans="4:9" x14ac:dyDescent="0.2">
      <c r="D75" t="s">
        <v>108</v>
      </c>
      <c r="E75" t="s">
        <v>108</v>
      </c>
      <c r="H75" t="s">
        <v>312</v>
      </c>
      <c r="I75" t="s">
        <v>312</v>
      </c>
    </row>
    <row r="76" spans="4:9" x14ac:dyDescent="0.2">
      <c r="D76">
        <v>732</v>
      </c>
      <c r="E76">
        <v>774</v>
      </c>
      <c r="H76">
        <v>567</v>
      </c>
      <c r="I76">
        <v>1709</v>
      </c>
    </row>
    <row r="77" spans="4:9" x14ac:dyDescent="0.2">
      <c r="D77" t="s">
        <v>109</v>
      </c>
      <c r="E77" t="s">
        <v>174</v>
      </c>
      <c r="H77" t="s">
        <v>313</v>
      </c>
      <c r="I77" t="s">
        <v>562</v>
      </c>
    </row>
    <row r="78" spans="4:9" x14ac:dyDescent="0.2">
      <c r="D78" t="s">
        <v>110</v>
      </c>
      <c r="E78" t="s">
        <v>110</v>
      </c>
      <c r="H78" t="s">
        <v>314</v>
      </c>
      <c r="I78" t="s">
        <v>314</v>
      </c>
    </row>
    <row r="79" spans="4:9" x14ac:dyDescent="0.2">
      <c r="D79">
        <v>728268</v>
      </c>
      <c r="E79">
        <v>1279399</v>
      </c>
      <c r="H79">
        <v>322</v>
      </c>
      <c r="I79">
        <v>5699</v>
      </c>
    </row>
    <row r="80" spans="4:9" x14ac:dyDescent="0.2">
      <c r="D80" t="s">
        <v>111</v>
      </c>
      <c r="E80" t="s">
        <v>175</v>
      </c>
      <c r="H80" t="s">
        <v>315</v>
      </c>
      <c r="I80" t="s">
        <v>563</v>
      </c>
    </row>
    <row r="81" spans="4:9" x14ac:dyDescent="0.2">
      <c r="D81" t="s">
        <v>112</v>
      </c>
      <c r="E81" t="s">
        <v>112</v>
      </c>
      <c r="H81" t="s">
        <v>86</v>
      </c>
      <c r="I81" t="s">
        <v>86</v>
      </c>
    </row>
    <row r="82" spans="4:9" x14ac:dyDescent="0.2">
      <c r="D82">
        <v>13994</v>
      </c>
      <c r="E82">
        <v>168102</v>
      </c>
      <c r="H82">
        <v>1524635</v>
      </c>
      <c r="I82">
        <v>1110604</v>
      </c>
    </row>
    <row r="83" spans="4:9" x14ac:dyDescent="0.2">
      <c r="D83" t="s">
        <v>113</v>
      </c>
      <c r="E83" t="s">
        <v>176</v>
      </c>
      <c r="H83" t="s">
        <v>316</v>
      </c>
      <c r="I83" t="s">
        <v>564</v>
      </c>
    </row>
    <row r="84" spans="4:9" x14ac:dyDescent="0.2">
      <c r="D84" t="s">
        <v>114</v>
      </c>
      <c r="E84" t="s">
        <v>114</v>
      </c>
      <c r="H84" t="s">
        <v>317</v>
      </c>
      <c r="I84" t="s">
        <v>317</v>
      </c>
    </row>
    <row r="85" spans="4:9" x14ac:dyDescent="0.2">
      <c r="D85">
        <v>0</v>
      </c>
      <c r="E85">
        <v>4550</v>
      </c>
      <c r="H85">
        <v>191076</v>
      </c>
      <c r="I85">
        <v>124643</v>
      </c>
    </row>
    <row r="86" spans="4:9" x14ac:dyDescent="0.2">
      <c r="D86" t="s">
        <v>115</v>
      </c>
      <c r="E86" t="s">
        <v>177</v>
      </c>
      <c r="H86" t="s">
        <v>318</v>
      </c>
      <c r="I86" t="s">
        <v>565</v>
      </c>
    </row>
    <row r="87" spans="4:9" x14ac:dyDescent="0.2">
      <c r="D87" t="s">
        <v>116</v>
      </c>
      <c r="E87" t="s">
        <v>116</v>
      </c>
      <c r="H87" t="s">
        <v>319</v>
      </c>
      <c r="I87" t="s">
        <v>319</v>
      </c>
    </row>
    <row r="88" spans="4:9" x14ac:dyDescent="0.2">
      <c r="D88">
        <v>17642</v>
      </c>
      <c r="E88">
        <v>0</v>
      </c>
      <c r="H88">
        <v>342252</v>
      </c>
      <c r="I88">
        <v>705850</v>
      </c>
    </row>
    <row r="89" spans="4:9" x14ac:dyDescent="0.2">
      <c r="D89" t="s">
        <v>117</v>
      </c>
      <c r="E89" t="s">
        <v>178</v>
      </c>
      <c r="H89" t="s">
        <v>320</v>
      </c>
      <c r="I89" t="s">
        <v>566</v>
      </c>
    </row>
    <row r="90" spans="4:9" x14ac:dyDescent="0.2">
      <c r="D90" t="s">
        <v>118</v>
      </c>
      <c r="E90" t="s">
        <v>118</v>
      </c>
      <c r="H90" t="s">
        <v>321</v>
      </c>
      <c r="I90" t="s">
        <v>321</v>
      </c>
    </row>
    <row r="91" spans="4:9" x14ac:dyDescent="0.2">
      <c r="D91">
        <v>38166</v>
      </c>
      <c r="E91">
        <v>55969</v>
      </c>
      <c r="H91">
        <v>16753</v>
      </c>
      <c r="I91">
        <v>17207</v>
      </c>
    </row>
    <row r="92" spans="4:9" x14ac:dyDescent="0.2">
      <c r="D92" t="s">
        <v>119</v>
      </c>
      <c r="E92" t="s">
        <v>179</v>
      </c>
      <c r="H92" t="s">
        <v>322</v>
      </c>
      <c r="I92" t="s">
        <v>567</v>
      </c>
    </row>
    <row r="93" spans="4:9" x14ac:dyDescent="0.2">
      <c r="D93" t="s">
        <v>120</v>
      </c>
      <c r="E93" t="s">
        <v>120</v>
      </c>
      <c r="H93" t="s">
        <v>323</v>
      </c>
      <c r="I93" t="s">
        <v>323</v>
      </c>
    </row>
    <row r="94" spans="4:9" x14ac:dyDescent="0.2">
      <c r="D94">
        <v>2109724</v>
      </c>
      <c r="E94">
        <v>980724</v>
      </c>
      <c r="H94">
        <v>447532</v>
      </c>
      <c r="I94">
        <v>307134</v>
      </c>
    </row>
    <row r="95" spans="4:9" x14ac:dyDescent="0.2">
      <c r="D95" t="s">
        <v>121</v>
      </c>
      <c r="E95" t="s">
        <v>180</v>
      </c>
      <c r="H95" t="s">
        <v>324</v>
      </c>
      <c r="I95" t="s">
        <v>568</v>
      </c>
    </row>
    <row r="96" spans="4:9" x14ac:dyDescent="0.2">
      <c r="D96" t="s">
        <v>122</v>
      </c>
      <c r="E96" t="s">
        <v>122</v>
      </c>
      <c r="H96" t="s">
        <v>325</v>
      </c>
      <c r="I96" t="s">
        <v>325</v>
      </c>
    </row>
    <row r="97" spans="4:9" x14ac:dyDescent="0.2">
      <c r="D97">
        <v>677524</v>
      </c>
      <c r="E97">
        <v>687888</v>
      </c>
      <c r="H97">
        <v>16753</v>
      </c>
      <c r="I97">
        <v>17207</v>
      </c>
    </row>
    <row r="98" spans="4:9" x14ac:dyDescent="0.2">
      <c r="D98" t="s">
        <v>123</v>
      </c>
      <c r="E98" t="s">
        <v>181</v>
      </c>
      <c r="H98" t="s">
        <v>322</v>
      </c>
      <c r="I98" t="s">
        <v>569</v>
      </c>
    </row>
    <row r="99" spans="4:9" x14ac:dyDescent="0.2">
      <c r="D99" t="s">
        <v>124</v>
      </c>
      <c r="E99" t="s">
        <v>124</v>
      </c>
      <c r="H99" t="s">
        <v>326</v>
      </c>
      <c r="I99" t="s">
        <v>326</v>
      </c>
    </row>
    <row r="100" spans="4:9" x14ac:dyDescent="0.2">
      <c r="D100">
        <v>2100</v>
      </c>
      <c r="E100">
        <v>112343</v>
      </c>
      <c r="H100">
        <v>140377</v>
      </c>
      <c r="I100">
        <v>129070</v>
      </c>
    </row>
    <row r="101" spans="4:9" x14ac:dyDescent="0.2">
      <c r="D101" t="s">
        <v>125</v>
      </c>
      <c r="E101" t="s">
        <v>182</v>
      </c>
      <c r="H101" t="s">
        <v>327</v>
      </c>
      <c r="I101" t="s">
        <v>570</v>
      </c>
    </row>
    <row r="102" spans="4:9" x14ac:dyDescent="0.2">
      <c r="D102" t="s">
        <v>126</v>
      </c>
      <c r="E102" t="s">
        <v>126</v>
      </c>
      <c r="H102" t="s">
        <v>328</v>
      </c>
      <c r="I102" t="s">
        <v>328</v>
      </c>
    </row>
    <row r="103" spans="4:9" x14ac:dyDescent="0.2">
      <c r="D103">
        <v>199603</v>
      </c>
      <c r="E103">
        <v>88478</v>
      </c>
      <c r="H103">
        <v>307155</v>
      </c>
      <c r="I103">
        <v>178064</v>
      </c>
    </row>
    <row r="104" spans="4:9" x14ac:dyDescent="0.2">
      <c r="D104" t="s">
        <v>127</v>
      </c>
      <c r="E104" t="s">
        <v>183</v>
      </c>
      <c r="H104" t="s">
        <v>329</v>
      </c>
      <c r="I104" t="s">
        <v>571</v>
      </c>
    </row>
    <row r="105" spans="4:9" x14ac:dyDescent="0.2">
      <c r="D105" t="s">
        <v>128</v>
      </c>
      <c r="E105" t="s">
        <v>128</v>
      </c>
      <c r="H105" t="s">
        <v>330</v>
      </c>
      <c r="I105" t="s">
        <v>330</v>
      </c>
    </row>
    <row r="106" spans="4:9" x14ac:dyDescent="0.2">
      <c r="D106">
        <v>0</v>
      </c>
      <c r="E106">
        <v>375456</v>
      </c>
      <c r="H106">
        <v>140178</v>
      </c>
      <c r="I106">
        <v>107639</v>
      </c>
    </row>
    <row r="107" spans="4:9" x14ac:dyDescent="0.2">
      <c r="D107" t="s">
        <v>129</v>
      </c>
      <c r="E107" t="s">
        <v>184</v>
      </c>
      <c r="H107" t="s">
        <v>331</v>
      </c>
      <c r="I107" t="s">
        <v>572</v>
      </c>
    </row>
    <row r="108" spans="4:9" x14ac:dyDescent="0.2">
      <c r="D108" t="s">
        <v>130</v>
      </c>
      <c r="E108" t="s">
        <v>130</v>
      </c>
      <c r="H108" t="s">
        <v>332</v>
      </c>
      <c r="I108" t="s">
        <v>332</v>
      </c>
    </row>
    <row r="109" spans="4:9" x14ac:dyDescent="0.2">
      <c r="D109">
        <v>0</v>
      </c>
      <c r="E109">
        <v>1364996</v>
      </c>
      <c r="H109">
        <v>140178</v>
      </c>
      <c r="I109">
        <v>107639</v>
      </c>
    </row>
    <row r="110" spans="4:9" x14ac:dyDescent="0.2">
      <c r="D110" t="s">
        <v>131</v>
      </c>
      <c r="E110" t="s">
        <v>185</v>
      </c>
      <c r="H110" t="s">
        <v>333</v>
      </c>
      <c r="I110" t="s">
        <v>573</v>
      </c>
    </row>
    <row r="111" spans="4:9" x14ac:dyDescent="0.2">
      <c r="D111" t="s">
        <v>132</v>
      </c>
      <c r="E111" t="s">
        <v>132</v>
      </c>
      <c r="H111" t="s">
        <v>334</v>
      </c>
      <c r="I111" t="s">
        <v>334</v>
      </c>
    </row>
    <row r="112" spans="4:9" x14ac:dyDescent="0.2">
      <c r="D112">
        <v>4355319</v>
      </c>
      <c r="E112">
        <v>5045998</v>
      </c>
      <c r="H112">
        <v>140178</v>
      </c>
      <c r="I112">
        <v>107639</v>
      </c>
    </row>
    <row r="113" spans="4:9" x14ac:dyDescent="0.2">
      <c r="D113" t="s">
        <v>133</v>
      </c>
      <c r="E113" t="s">
        <v>186</v>
      </c>
      <c r="H113" t="s">
        <v>331</v>
      </c>
      <c r="I113" t="s">
        <v>574</v>
      </c>
    </row>
    <row r="114" spans="4:9" x14ac:dyDescent="0.2">
      <c r="D114" t="s">
        <v>134</v>
      </c>
      <c r="E114" t="s">
        <v>134</v>
      </c>
      <c r="H114" t="s">
        <v>335</v>
      </c>
      <c r="I114" t="s">
        <v>335</v>
      </c>
    </row>
    <row r="115" spans="4:9" x14ac:dyDescent="0.2">
      <c r="D115">
        <v>49312</v>
      </c>
      <c r="E115">
        <v>45863</v>
      </c>
      <c r="H115">
        <v>140178</v>
      </c>
      <c r="I115">
        <v>107639</v>
      </c>
    </row>
    <row r="116" spans="4:9" x14ac:dyDescent="0.2">
      <c r="D116" t="s">
        <v>135</v>
      </c>
      <c r="E116" t="s">
        <v>187</v>
      </c>
      <c r="H116" t="s">
        <v>336</v>
      </c>
      <c r="I116" t="s">
        <v>575</v>
      </c>
    </row>
    <row r="117" spans="4:9" x14ac:dyDescent="0.2">
      <c r="D117" t="s">
        <v>136</v>
      </c>
      <c r="E117" t="s">
        <v>136</v>
      </c>
      <c r="H117" t="s">
        <v>337</v>
      </c>
      <c r="I117" t="s">
        <v>337</v>
      </c>
    </row>
    <row r="118" spans="4:9" x14ac:dyDescent="0.2">
      <c r="D118">
        <v>2357021</v>
      </c>
      <c r="E118">
        <v>2111834</v>
      </c>
      <c r="H118">
        <v>0</v>
      </c>
      <c r="I118">
        <v>0</v>
      </c>
    </row>
    <row r="119" spans="4:9" x14ac:dyDescent="0.2">
      <c r="D119" t="s">
        <v>137</v>
      </c>
      <c r="E119" t="s">
        <v>188</v>
      </c>
      <c r="H119" t="s">
        <v>338</v>
      </c>
      <c r="I119" t="s">
        <v>576</v>
      </c>
    </row>
    <row r="120" spans="4:9" x14ac:dyDescent="0.2">
      <c r="D120" t="s">
        <v>138</v>
      </c>
      <c r="E120" t="s">
        <v>138</v>
      </c>
      <c r="H120" t="s">
        <v>339</v>
      </c>
      <c r="I120" t="s">
        <v>339</v>
      </c>
    </row>
    <row r="121" spans="4:9" x14ac:dyDescent="0.2">
      <c r="D121">
        <v>3886</v>
      </c>
      <c r="E121">
        <v>-533226</v>
      </c>
      <c r="H121">
        <v>5598377</v>
      </c>
      <c r="I121">
        <v>4944279</v>
      </c>
    </row>
    <row r="122" spans="4:9" x14ac:dyDescent="0.2">
      <c r="D122" t="s">
        <v>139</v>
      </c>
      <c r="E122" t="s">
        <v>189</v>
      </c>
      <c r="H122" t="s">
        <v>340</v>
      </c>
      <c r="I122" t="s">
        <v>577</v>
      </c>
    </row>
    <row r="123" spans="4:9" x14ac:dyDescent="0.2">
      <c r="D123" t="s">
        <v>140</v>
      </c>
      <c r="E123" t="s">
        <v>140</v>
      </c>
      <c r="H123" t="s">
        <v>341</v>
      </c>
      <c r="I123" t="s">
        <v>341</v>
      </c>
    </row>
    <row r="124" spans="4:9" x14ac:dyDescent="0.2">
      <c r="D124">
        <v>735504</v>
      </c>
      <c r="E124">
        <v>-65087</v>
      </c>
      <c r="H124">
        <v>125537</v>
      </c>
      <c r="I124">
        <v>78649</v>
      </c>
    </row>
    <row r="125" spans="4:9" x14ac:dyDescent="0.2">
      <c r="D125" t="s">
        <v>141</v>
      </c>
      <c r="E125" t="s">
        <v>190</v>
      </c>
      <c r="H125" t="s">
        <v>342</v>
      </c>
      <c r="I125" t="s">
        <v>578</v>
      </c>
    </row>
    <row r="126" spans="4:9" x14ac:dyDescent="0.2">
      <c r="D126" t="s">
        <v>142</v>
      </c>
      <c r="E126" t="s">
        <v>142</v>
      </c>
      <c r="H126" t="s">
        <v>92</v>
      </c>
      <c r="I126" t="s">
        <v>92</v>
      </c>
    </row>
    <row r="127" spans="4:9" x14ac:dyDescent="0.2">
      <c r="D127">
        <v>0</v>
      </c>
      <c r="E127">
        <v>-4608</v>
      </c>
      <c r="H127">
        <v>2671905</v>
      </c>
      <c r="I127">
        <v>1414010</v>
      </c>
    </row>
    <row r="128" spans="4:9" x14ac:dyDescent="0.2">
      <c r="D128" t="s">
        <v>143</v>
      </c>
      <c r="E128" t="s">
        <v>191</v>
      </c>
      <c r="H128" t="s">
        <v>343</v>
      </c>
      <c r="I128" t="s">
        <v>579</v>
      </c>
    </row>
    <row r="129" spans="4:9" x14ac:dyDescent="0.2">
      <c r="D129" t="s">
        <v>144</v>
      </c>
      <c r="E129" t="s">
        <v>144</v>
      </c>
      <c r="H129" t="s">
        <v>344</v>
      </c>
      <c r="I129" t="s">
        <v>344</v>
      </c>
    </row>
    <row r="130" spans="4:9" x14ac:dyDescent="0.2">
      <c r="D130">
        <v>2618</v>
      </c>
      <c r="E130">
        <v>2618</v>
      </c>
      <c r="H130">
        <v>2671905</v>
      </c>
      <c r="I130">
        <v>1414010</v>
      </c>
    </row>
    <row r="131" spans="4:9" x14ac:dyDescent="0.2">
      <c r="D131" t="s">
        <v>145</v>
      </c>
      <c r="E131" t="s">
        <v>192</v>
      </c>
      <c r="H131" t="s">
        <v>343</v>
      </c>
      <c r="I131" t="s">
        <v>579</v>
      </c>
    </row>
    <row r="132" spans="4:9" x14ac:dyDescent="0.2">
      <c r="D132" t="s">
        <v>146</v>
      </c>
      <c r="E132" t="s">
        <v>146</v>
      </c>
      <c r="H132" t="s">
        <v>345</v>
      </c>
      <c r="I132" t="s">
        <v>345</v>
      </c>
    </row>
    <row r="133" spans="4:9" x14ac:dyDescent="0.2">
      <c r="D133">
        <v>959857</v>
      </c>
      <c r="E133">
        <v>502121</v>
      </c>
      <c r="H133">
        <v>2692939</v>
      </c>
      <c r="I133">
        <v>1421548</v>
      </c>
    </row>
    <row r="134" spans="4:9" x14ac:dyDescent="0.2">
      <c r="D134" t="s">
        <v>147</v>
      </c>
      <c r="E134" t="s">
        <v>193</v>
      </c>
      <c r="H134" t="s">
        <v>346</v>
      </c>
      <c r="I134" t="s">
        <v>580</v>
      </c>
    </row>
    <row r="135" spans="4:9" x14ac:dyDescent="0.2">
      <c r="H135" t="s">
        <v>347</v>
      </c>
      <c r="I135" t="s">
        <v>347</v>
      </c>
    </row>
    <row r="136" spans="4:9" x14ac:dyDescent="0.2">
      <c r="H136">
        <v>2692939</v>
      </c>
      <c r="I136">
        <v>1421548</v>
      </c>
    </row>
    <row r="137" spans="4:9" x14ac:dyDescent="0.2">
      <c r="H137" t="s">
        <v>346</v>
      </c>
      <c r="I137" t="s">
        <v>580</v>
      </c>
    </row>
    <row r="138" spans="4:9" x14ac:dyDescent="0.2">
      <c r="H138" t="s">
        <v>348</v>
      </c>
      <c r="I138" t="s">
        <v>348</v>
      </c>
    </row>
    <row r="139" spans="4:9" x14ac:dyDescent="0.2">
      <c r="H139">
        <v>0</v>
      </c>
      <c r="I139">
        <v>0</v>
      </c>
    </row>
    <row r="140" spans="4:9" x14ac:dyDescent="0.2">
      <c r="H140" t="s">
        <v>349</v>
      </c>
      <c r="I140" t="s">
        <v>581</v>
      </c>
    </row>
    <row r="141" spans="4:9" x14ac:dyDescent="0.2">
      <c r="H141" t="s">
        <v>350</v>
      </c>
      <c r="I141" t="s">
        <v>350</v>
      </c>
    </row>
    <row r="142" spans="4:9" x14ac:dyDescent="0.2">
      <c r="H142">
        <v>0</v>
      </c>
      <c r="I142">
        <v>0</v>
      </c>
    </row>
    <row r="143" spans="4:9" x14ac:dyDescent="0.2">
      <c r="H143" t="s">
        <v>349</v>
      </c>
      <c r="I143" t="s">
        <v>581</v>
      </c>
    </row>
    <row r="144" spans="4:9" x14ac:dyDescent="0.2">
      <c r="H144" t="s">
        <v>351</v>
      </c>
      <c r="I144" t="s">
        <v>351</v>
      </c>
    </row>
    <row r="145" spans="8:9" x14ac:dyDescent="0.2">
      <c r="H145">
        <v>8250</v>
      </c>
      <c r="I145">
        <v>14985</v>
      </c>
    </row>
    <row r="146" spans="8:9" x14ac:dyDescent="0.2">
      <c r="H146" t="s">
        <v>352</v>
      </c>
      <c r="I146" t="s">
        <v>582</v>
      </c>
    </row>
    <row r="147" spans="8:9" x14ac:dyDescent="0.2">
      <c r="H147" t="s">
        <v>353</v>
      </c>
      <c r="I147" t="s">
        <v>353</v>
      </c>
    </row>
    <row r="148" spans="8:9" x14ac:dyDescent="0.2">
      <c r="H148">
        <v>8250</v>
      </c>
      <c r="I148">
        <v>14985</v>
      </c>
    </row>
    <row r="149" spans="8:9" x14ac:dyDescent="0.2">
      <c r="H149" t="s">
        <v>352</v>
      </c>
      <c r="I149" t="s">
        <v>582</v>
      </c>
    </row>
    <row r="150" spans="8:9" x14ac:dyDescent="0.2">
      <c r="H150" t="s">
        <v>354</v>
      </c>
      <c r="I150" t="s">
        <v>354</v>
      </c>
    </row>
    <row r="151" spans="8:9" x14ac:dyDescent="0.2">
      <c r="H151">
        <v>53</v>
      </c>
      <c r="I151">
        <v>7</v>
      </c>
    </row>
    <row r="152" spans="8:9" x14ac:dyDescent="0.2">
      <c r="H152" t="s">
        <v>355</v>
      </c>
      <c r="I152" t="s">
        <v>583</v>
      </c>
    </row>
    <row r="153" spans="8:9" x14ac:dyDescent="0.2">
      <c r="H153" t="s">
        <v>356</v>
      </c>
      <c r="I153" t="s">
        <v>356</v>
      </c>
    </row>
    <row r="154" spans="8:9" x14ac:dyDescent="0.2">
      <c r="H154">
        <v>53</v>
      </c>
      <c r="I154">
        <v>7</v>
      </c>
    </row>
    <row r="155" spans="8:9" x14ac:dyDescent="0.2">
      <c r="H155" t="s">
        <v>355</v>
      </c>
      <c r="I155" t="s">
        <v>583</v>
      </c>
    </row>
    <row r="156" spans="8:9" x14ac:dyDescent="0.2">
      <c r="H156" t="s">
        <v>357</v>
      </c>
      <c r="I156" t="s">
        <v>357</v>
      </c>
    </row>
    <row r="157" spans="8:9" x14ac:dyDescent="0.2">
      <c r="H157">
        <v>0</v>
      </c>
      <c r="I157">
        <v>0</v>
      </c>
    </row>
    <row r="158" spans="8:9" x14ac:dyDescent="0.2">
      <c r="H158" t="s">
        <v>358</v>
      </c>
      <c r="I158" t="s">
        <v>584</v>
      </c>
    </row>
    <row r="159" spans="8:9" x14ac:dyDescent="0.2">
      <c r="H159" t="s">
        <v>359</v>
      </c>
      <c r="I159" t="s">
        <v>359</v>
      </c>
    </row>
    <row r="160" spans="8:9" x14ac:dyDescent="0.2">
      <c r="H160">
        <v>0</v>
      </c>
      <c r="I160">
        <v>0</v>
      </c>
    </row>
    <row r="161" spans="8:9" x14ac:dyDescent="0.2">
      <c r="H161" t="s">
        <v>358</v>
      </c>
      <c r="I161" t="s">
        <v>584</v>
      </c>
    </row>
    <row r="162" spans="8:9" x14ac:dyDescent="0.2">
      <c r="H162" t="s">
        <v>360</v>
      </c>
      <c r="I162" t="s">
        <v>360</v>
      </c>
    </row>
    <row r="163" spans="8:9" x14ac:dyDescent="0.2">
      <c r="H163">
        <v>4942</v>
      </c>
      <c r="I163">
        <v>8633</v>
      </c>
    </row>
    <row r="164" spans="8:9" x14ac:dyDescent="0.2">
      <c r="H164" t="s">
        <v>361</v>
      </c>
      <c r="I164" t="s">
        <v>585</v>
      </c>
    </row>
    <row r="165" spans="8:9" x14ac:dyDescent="0.2">
      <c r="H165" t="s">
        <v>362</v>
      </c>
      <c r="I165" t="s">
        <v>362</v>
      </c>
    </row>
    <row r="166" spans="8:9" x14ac:dyDescent="0.2">
      <c r="H166">
        <v>3942</v>
      </c>
      <c r="I166">
        <v>4894</v>
      </c>
    </row>
    <row r="167" spans="8:9" x14ac:dyDescent="0.2">
      <c r="H167" t="s">
        <v>363</v>
      </c>
      <c r="I167" t="s">
        <v>586</v>
      </c>
    </row>
    <row r="168" spans="8:9" x14ac:dyDescent="0.2">
      <c r="H168" t="s">
        <v>364</v>
      </c>
      <c r="I168" t="s">
        <v>364</v>
      </c>
    </row>
    <row r="169" spans="8:9" x14ac:dyDescent="0.2">
      <c r="H169">
        <v>300</v>
      </c>
      <c r="I169">
        <v>1067</v>
      </c>
    </row>
    <row r="170" spans="8:9" x14ac:dyDescent="0.2">
      <c r="H170" t="s">
        <v>365</v>
      </c>
      <c r="I170" t="s">
        <v>587</v>
      </c>
    </row>
    <row r="171" spans="8:9" x14ac:dyDescent="0.2">
      <c r="H171" t="s">
        <v>366</v>
      </c>
      <c r="I171" t="s">
        <v>366</v>
      </c>
    </row>
    <row r="172" spans="8:9" x14ac:dyDescent="0.2">
      <c r="H172">
        <v>-11904</v>
      </c>
      <c r="I172">
        <v>17434</v>
      </c>
    </row>
    <row r="173" spans="8:9" x14ac:dyDescent="0.2">
      <c r="H173" t="s">
        <v>367</v>
      </c>
      <c r="I173" t="s">
        <v>588</v>
      </c>
    </row>
    <row r="174" spans="8:9" x14ac:dyDescent="0.2">
      <c r="H174" t="s">
        <v>368</v>
      </c>
      <c r="I174" t="s">
        <v>368</v>
      </c>
    </row>
    <row r="175" spans="8:9" x14ac:dyDescent="0.2">
      <c r="H175">
        <v>-15859</v>
      </c>
      <c r="I175">
        <v>0</v>
      </c>
    </row>
    <row r="176" spans="8:9" x14ac:dyDescent="0.2">
      <c r="H176" t="s">
        <v>369</v>
      </c>
      <c r="I176" t="s">
        <v>589</v>
      </c>
    </row>
    <row r="177" spans="8:9" x14ac:dyDescent="0.2">
      <c r="H177" t="s">
        <v>370</v>
      </c>
      <c r="I177" t="s">
        <v>370</v>
      </c>
    </row>
    <row r="178" spans="8:9" x14ac:dyDescent="0.2">
      <c r="H178">
        <v>26190</v>
      </c>
      <c r="I178">
        <v>3622</v>
      </c>
    </row>
    <row r="179" spans="8:9" x14ac:dyDescent="0.2">
      <c r="H179" t="s">
        <v>371</v>
      </c>
      <c r="I179" t="s">
        <v>590</v>
      </c>
    </row>
    <row r="180" spans="8:9" x14ac:dyDescent="0.2">
      <c r="H180" t="s">
        <v>372</v>
      </c>
      <c r="I180" t="s">
        <v>372</v>
      </c>
    </row>
    <row r="181" spans="8:9" x14ac:dyDescent="0.2">
      <c r="H181">
        <v>26190</v>
      </c>
      <c r="I181">
        <v>3510</v>
      </c>
    </row>
    <row r="182" spans="8:9" x14ac:dyDescent="0.2">
      <c r="H182" t="s">
        <v>373</v>
      </c>
      <c r="I182" t="s">
        <v>591</v>
      </c>
    </row>
    <row r="183" spans="8:9" x14ac:dyDescent="0.2">
      <c r="H183" t="s">
        <v>374</v>
      </c>
      <c r="I183" t="s">
        <v>374</v>
      </c>
    </row>
    <row r="184" spans="8:9" x14ac:dyDescent="0.2">
      <c r="H184">
        <v>1557271</v>
      </c>
      <c r="I184">
        <v>1720497</v>
      </c>
    </row>
    <row r="185" spans="8:9" x14ac:dyDescent="0.2">
      <c r="H185" t="s">
        <v>375</v>
      </c>
      <c r="I185" t="s">
        <v>592</v>
      </c>
    </row>
    <row r="186" spans="8:9" x14ac:dyDescent="0.2">
      <c r="H186" t="s">
        <v>376</v>
      </c>
      <c r="I186" t="s">
        <v>376</v>
      </c>
    </row>
    <row r="187" spans="8:9" x14ac:dyDescent="0.2">
      <c r="H187">
        <v>1557271</v>
      </c>
      <c r="I187">
        <v>1720497</v>
      </c>
    </row>
    <row r="188" spans="8:9" x14ac:dyDescent="0.2">
      <c r="H188" t="s">
        <v>375</v>
      </c>
      <c r="I188" t="s">
        <v>592</v>
      </c>
    </row>
    <row r="189" spans="8:9" x14ac:dyDescent="0.2">
      <c r="H189" t="s">
        <v>377</v>
      </c>
      <c r="I189" t="s">
        <v>377</v>
      </c>
    </row>
    <row r="190" spans="8:9" x14ac:dyDescent="0.2">
      <c r="H190">
        <v>1657271</v>
      </c>
      <c r="I190">
        <v>1720497</v>
      </c>
    </row>
    <row r="191" spans="8:9" x14ac:dyDescent="0.2">
      <c r="H191" t="s">
        <v>378</v>
      </c>
      <c r="I191" t="s">
        <v>593</v>
      </c>
    </row>
    <row r="192" spans="8:9" x14ac:dyDescent="0.2">
      <c r="H192" t="s">
        <v>379</v>
      </c>
      <c r="I192" t="s">
        <v>379</v>
      </c>
    </row>
    <row r="193" spans="8:9" x14ac:dyDescent="0.2">
      <c r="H193">
        <v>1657271</v>
      </c>
      <c r="I193">
        <v>1720497</v>
      </c>
    </row>
    <row r="194" spans="8:9" x14ac:dyDescent="0.2">
      <c r="H194" t="s">
        <v>378</v>
      </c>
      <c r="I194" t="s">
        <v>593</v>
      </c>
    </row>
    <row r="195" spans="8:9" x14ac:dyDescent="0.2">
      <c r="H195" t="s">
        <v>380</v>
      </c>
      <c r="I195" t="s">
        <v>380</v>
      </c>
    </row>
    <row r="196" spans="8:9" x14ac:dyDescent="0.2">
      <c r="H196">
        <v>0</v>
      </c>
      <c r="I196">
        <v>0</v>
      </c>
    </row>
    <row r="197" spans="8:9" x14ac:dyDescent="0.2">
      <c r="H197" t="s">
        <v>381</v>
      </c>
      <c r="I197" t="s">
        <v>594</v>
      </c>
    </row>
    <row r="198" spans="8:9" x14ac:dyDescent="0.2">
      <c r="H198" t="s">
        <v>382</v>
      </c>
      <c r="I198" t="s">
        <v>382</v>
      </c>
    </row>
    <row r="199" spans="8:9" x14ac:dyDescent="0.2">
      <c r="H199">
        <v>0</v>
      </c>
      <c r="I199">
        <v>0</v>
      </c>
    </row>
    <row r="200" spans="8:9" x14ac:dyDescent="0.2">
      <c r="H200" t="s">
        <v>381</v>
      </c>
      <c r="I200" t="s">
        <v>594</v>
      </c>
    </row>
    <row r="201" spans="8:9" x14ac:dyDescent="0.2">
      <c r="H201" t="s">
        <v>383</v>
      </c>
      <c r="I201" t="s">
        <v>383</v>
      </c>
    </row>
    <row r="202" spans="8:9" x14ac:dyDescent="0.2">
      <c r="H202">
        <v>90505</v>
      </c>
      <c r="I202">
        <v>59251</v>
      </c>
    </row>
    <row r="203" spans="8:9" x14ac:dyDescent="0.2">
      <c r="H203" t="s">
        <v>384</v>
      </c>
      <c r="I203" t="s">
        <v>595</v>
      </c>
    </row>
    <row r="204" spans="8:9" x14ac:dyDescent="0.2">
      <c r="H204" t="s">
        <v>385</v>
      </c>
      <c r="I204" t="s">
        <v>385</v>
      </c>
    </row>
    <row r="205" spans="8:9" x14ac:dyDescent="0.2">
      <c r="H205">
        <v>90505</v>
      </c>
      <c r="I205">
        <v>59251</v>
      </c>
    </row>
    <row r="206" spans="8:9" x14ac:dyDescent="0.2">
      <c r="H206" t="s">
        <v>386</v>
      </c>
      <c r="I206" t="s">
        <v>596</v>
      </c>
    </row>
    <row r="207" spans="8:9" x14ac:dyDescent="0.2">
      <c r="H207" t="s">
        <v>387</v>
      </c>
      <c r="I207" t="s">
        <v>387</v>
      </c>
    </row>
    <row r="208" spans="8:9" x14ac:dyDescent="0.2">
      <c r="H208">
        <v>0</v>
      </c>
      <c r="I208">
        <v>0</v>
      </c>
    </row>
    <row r="209" spans="8:9" x14ac:dyDescent="0.2">
      <c r="H209" t="s">
        <v>388</v>
      </c>
      <c r="I209" t="s">
        <v>597</v>
      </c>
    </row>
    <row r="210" spans="8:9" x14ac:dyDescent="0.2">
      <c r="H210" t="s">
        <v>222</v>
      </c>
      <c r="I210" t="s">
        <v>222</v>
      </c>
    </row>
    <row r="211" spans="8:9" x14ac:dyDescent="0.2">
      <c r="H211">
        <v>20773</v>
      </c>
      <c r="I211">
        <v>22125</v>
      </c>
    </row>
    <row r="212" spans="8:9" x14ac:dyDescent="0.2">
      <c r="H212" t="s">
        <v>389</v>
      </c>
      <c r="I212" t="s">
        <v>598</v>
      </c>
    </row>
    <row r="213" spans="8:9" x14ac:dyDescent="0.2">
      <c r="H213" t="s">
        <v>390</v>
      </c>
      <c r="I213" t="s">
        <v>390</v>
      </c>
    </row>
    <row r="214" spans="8:9" x14ac:dyDescent="0.2">
      <c r="H214">
        <v>20773</v>
      </c>
      <c r="I214">
        <v>22125</v>
      </c>
    </row>
    <row r="215" spans="8:9" x14ac:dyDescent="0.2">
      <c r="H215" t="s">
        <v>389</v>
      </c>
      <c r="I215" t="s">
        <v>598</v>
      </c>
    </row>
    <row r="216" spans="8:9" x14ac:dyDescent="0.2">
      <c r="H216" t="s">
        <v>391</v>
      </c>
      <c r="I216" t="s">
        <v>391</v>
      </c>
    </row>
    <row r="217" spans="8:9" x14ac:dyDescent="0.2">
      <c r="H217">
        <v>0</v>
      </c>
      <c r="I217">
        <v>0</v>
      </c>
    </row>
    <row r="218" spans="8:9" x14ac:dyDescent="0.2">
      <c r="H218" t="s">
        <v>392</v>
      </c>
      <c r="I218" t="s">
        <v>599</v>
      </c>
    </row>
    <row r="219" spans="8:9" x14ac:dyDescent="0.2">
      <c r="H219" t="s">
        <v>393</v>
      </c>
      <c r="I219" t="s">
        <v>393</v>
      </c>
    </row>
    <row r="220" spans="8:9" x14ac:dyDescent="0.2">
      <c r="H220">
        <v>0</v>
      </c>
      <c r="I220">
        <v>0</v>
      </c>
    </row>
    <row r="221" spans="8:9" x14ac:dyDescent="0.2">
      <c r="H221" t="s">
        <v>392</v>
      </c>
      <c r="I221" t="s">
        <v>599</v>
      </c>
    </row>
    <row r="222" spans="8:9" x14ac:dyDescent="0.2">
      <c r="H222" t="s">
        <v>394</v>
      </c>
      <c r="I222" t="s">
        <v>394</v>
      </c>
    </row>
    <row r="223" spans="8:9" x14ac:dyDescent="0.2">
      <c r="H223">
        <v>0</v>
      </c>
      <c r="I223">
        <v>0</v>
      </c>
    </row>
    <row r="224" spans="8:9" x14ac:dyDescent="0.2">
      <c r="H224" t="s">
        <v>395</v>
      </c>
      <c r="I224" t="s">
        <v>600</v>
      </c>
    </row>
    <row r="225" spans="8:9" x14ac:dyDescent="0.2">
      <c r="H225" t="s">
        <v>396</v>
      </c>
      <c r="I225" t="s">
        <v>396</v>
      </c>
    </row>
    <row r="226" spans="8:9" x14ac:dyDescent="0.2">
      <c r="H226">
        <v>0</v>
      </c>
      <c r="I226">
        <v>0</v>
      </c>
    </row>
    <row r="227" spans="8:9" x14ac:dyDescent="0.2">
      <c r="H227" t="s">
        <v>395</v>
      </c>
      <c r="I227" t="s">
        <v>600</v>
      </c>
    </row>
    <row r="228" spans="8:9" x14ac:dyDescent="0.2">
      <c r="H228" t="s">
        <v>397</v>
      </c>
      <c r="I228" t="s">
        <v>397</v>
      </c>
    </row>
    <row r="229" spans="8:9" x14ac:dyDescent="0.2">
      <c r="H229">
        <v>0</v>
      </c>
      <c r="I229">
        <v>0</v>
      </c>
    </row>
    <row r="230" spans="8:9" x14ac:dyDescent="0.2">
      <c r="H230" t="s">
        <v>398</v>
      </c>
      <c r="I230" t="s">
        <v>601</v>
      </c>
    </row>
    <row r="231" spans="8:9" x14ac:dyDescent="0.2">
      <c r="H231" t="s">
        <v>399</v>
      </c>
      <c r="I231" t="s">
        <v>399</v>
      </c>
    </row>
    <row r="232" spans="8:9" x14ac:dyDescent="0.2">
      <c r="H232">
        <v>0</v>
      </c>
      <c r="I232">
        <v>0</v>
      </c>
    </row>
    <row r="233" spans="8:9" x14ac:dyDescent="0.2">
      <c r="H233" t="s">
        <v>400</v>
      </c>
      <c r="I233" t="s">
        <v>602</v>
      </c>
    </row>
    <row r="234" spans="8:9" x14ac:dyDescent="0.2">
      <c r="H234" t="s">
        <v>401</v>
      </c>
      <c r="I234" t="s">
        <v>401</v>
      </c>
    </row>
    <row r="235" spans="8:9" x14ac:dyDescent="0.2">
      <c r="H235">
        <v>0</v>
      </c>
      <c r="I235">
        <v>0</v>
      </c>
    </row>
    <row r="236" spans="8:9" x14ac:dyDescent="0.2">
      <c r="H236" t="s">
        <v>402</v>
      </c>
      <c r="I236" t="s">
        <v>603</v>
      </c>
    </row>
    <row r="237" spans="8:9" x14ac:dyDescent="0.2">
      <c r="H237" t="s">
        <v>403</v>
      </c>
      <c r="I237" t="s">
        <v>403</v>
      </c>
    </row>
    <row r="238" spans="8:9" x14ac:dyDescent="0.2">
      <c r="H238">
        <v>0</v>
      </c>
      <c r="I238">
        <v>0</v>
      </c>
    </row>
    <row r="239" spans="8:9" x14ac:dyDescent="0.2">
      <c r="H239" t="s">
        <v>404</v>
      </c>
      <c r="I239" t="s">
        <v>604</v>
      </c>
    </row>
    <row r="240" spans="8:9" x14ac:dyDescent="0.2">
      <c r="H240" t="s">
        <v>405</v>
      </c>
      <c r="I240" t="s">
        <v>405</v>
      </c>
    </row>
    <row r="241" spans="8:9" x14ac:dyDescent="0.2">
      <c r="H241">
        <v>0</v>
      </c>
      <c r="I241">
        <v>0</v>
      </c>
    </row>
    <row r="242" spans="8:9" x14ac:dyDescent="0.2">
      <c r="H242" t="s">
        <v>406</v>
      </c>
      <c r="I242" t="s">
        <v>605</v>
      </c>
    </row>
    <row r="243" spans="8:9" x14ac:dyDescent="0.2">
      <c r="H243" t="s">
        <v>407</v>
      </c>
      <c r="I243" t="s">
        <v>407</v>
      </c>
    </row>
    <row r="244" spans="8:9" x14ac:dyDescent="0.2">
      <c r="H244">
        <v>0</v>
      </c>
      <c r="I244">
        <v>0</v>
      </c>
    </row>
    <row r="245" spans="8:9" x14ac:dyDescent="0.2">
      <c r="H245" t="s">
        <v>408</v>
      </c>
      <c r="I245" t="s">
        <v>606</v>
      </c>
    </row>
    <row r="246" spans="8:9" x14ac:dyDescent="0.2">
      <c r="H246" t="s">
        <v>409</v>
      </c>
      <c r="I246" t="s">
        <v>409</v>
      </c>
    </row>
    <row r="247" spans="8:9" x14ac:dyDescent="0.2">
      <c r="H247">
        <v>0</v>
      </c>
      <c r="I247">
        <v>0</v>
      </c>
    </row>
    <row r="248" spans="8:9" x14ac:dyDescent="0.2">
      <c r="H248" t="s">
        <v>410</v>
      </c>
      <c r="I248" t="s">
        <v>607</v>
      </c>
    </row>
    <row r="249" spans="8:9" x14ac:dyDescent="0.2">
      <c r="H249" t="s">
        <v>411</v>
      </c>
      <c r="I249" t="s">
        <v>411</v>
      </c>
    </row>
    <row r="250" spans="8:9" x14ac:dyDescent="0.2">
      <c r="H250">
        <v>0</v>
      </c>
      <c r="I250">
        <v>0</v>
      </c>
    </row>
    <row r="251" spans="8:9" x14ac:dyDescent="0.2">
      <c r="H251" t="s">
        <v>412</v>
      </c>
      <c r="I251" t="s">
        <v>608</v>
      </c>
    </row>
    <row r="252" spans="8:9" x14ac:dyDescent="0.2">
      <c r="H252" t="s">
        <v>413</v>
      </c>
      <c r="I252" t="s">
        <v>413</v>
      </c>
    </row>
    <row r="253" spans="8:9" x14ac:dyDescent="0.2">
      <c r="H253">
        <v>0</v>
      </c>
      <c r="I253">
        <v>0</v>
      </c>
    </row>
    <row r="254" spans="8:9" x14ac:dyDescent="0.2">
      <c r="H254" t="s">
        <v>414</v>
      </c>
      <c r="I254" t="s">
        <v>609</v>
      </c>
    </row>
    <row r="255" spans="8:9" x14ac:dyDescent="0.2">
      <c r="H255" t="s">
        <v>415</v>
      </c>
      <c r="I255" t="s">
        <v>415</v>
      </c>
    </row>
    <row r="256" spans="8:9" x14ac:dyDescent="0.2">
      <c r="H256">
        <v>0</v>
      </c>
      <c r="I256">
        <v>0</v>
      </c>
    </row>
    <row r="257" spans="8:9" x14ac:dyDescent="0.2">
      <c r="H257" t="s">
        <v>416</v>
      </c>
      <c r="I257" t="s">
        <v>610</v>
      </c>
    </row>
    <row r="258" spans="8:9" x14ac:dyDescent="0.2">
      <c r="H258" t="s">
        <v>417</v>
      </c>
      <c r="I258" t="s">
        <v>417</v>
      </c>
    </row>
    <row r="259" spans="8:9" x14ac:dyDescent="0.2">
      <c r="H259">
        <v>-22222</v>
      </c>
      <c r="I259">
        <v>-9911</v>
      </c>
    </row>
    <row r="260" spans="8:9" x14ac:dyDescent="0.2">
      <c r="H260" t="s">
        <v>418</v>
      </c>
      <c r="I260" t="s">
        <v>611</v>
      </c>
    </row>
    <row r="261" spans="8:9" x14ac:dyDescent="0.2">
      <c r="H261" t="s">
        <v>419</v>
      </c>
      <c r="I261" t="s">
        <v>419</v>
      </c>
    </row>
    <row r="262" spans="8:9" x14ac:dyDescent="0.2">
      <c r="H262">
        <v>-22222</v>
      </c>
      <c r="I262">
        <v>-9911</v>
      </c>
    </row>
    <row r="263" spans="8:9" x14ac:dyDescent="0.2">
      <c r="H263" t="s">
        <v>418</v>
      </c>
      <c r="I263" t="s">
        <v>611</v>
      </c>
    </row>
    <row r="264" spans="8:9" x14ac:dyDescent="0.2">
      <c r="H264" t="s">
        <v>420</v>
      </c>
      <c r="I264" t="s">
        <v>420</v>
      </c>
    </row>
    <row r="265" spans="8:9" x14ac:dyDescent="0.2">
      <c r="H265">
        <v>0</v>
      </c>
      <c r="I265">
        <v>0</v>
      </c>
    </row>
    <row r="266" spans="8:9" x14ac:dyDescent="0.2">
      <c r="H266" t="s">
        <v>421</v>
      </c>
      <c r="I266" t="s">
        <v>612</v>
      </c>
    </row>
    <row r="267" spans="8:9" x14ac:dyDescent="0.2">
      <c r="H267" t="s">
        <v>422</v>
      </c>
      <c r="I267" t="s">
        <v>422</v>
      </c>
    </row>
    <row r="268" spans="8:9" x14ac:dyDescent="0.2">
      <c r="H268">
        <v>0</v>
      </c>
      <c r="I268">
        <v>0</v>
      </c>
    </row>
    <row r="269" spans="8:9" x14ac:dyDescent="0.2">
      <c r="H269" t="s">
        <v>421</v>
      </c>
      <c r="I269" t="s">
        <v>612</v>
      </c>
    </row>
    <row r="270" spans="8:9" x14ac:dyDescent="0.2">
      <c r="H270" t="s">
        <v>423</v>
      </c>
      <c r="I270" t="s">
        <v>423</v>
      </c>
    </row>
    <row r="271" spans="8:9" x14ac:dyDescent="0.2">
      <c r="H271">
        <v>0</v>
      </c>
      <c r="I271">
        <v>0</v>
      </c>
    </row>
    <row r="272" spans="8:9" x14ac:dyDescent="0.2">
      <c r="H272" t="s">
        <v>424</v>
      </c>
      <c r="I272" t="s">
        <v>613</v>
      </c>
    </row>
    <row r="273" spans="8:9" x14ac:dyDescent="0.2">
      <c r="H273" t="s">
        <v>425</v>
      </c>
      <c r="I273" t="s">
        <v>425</v>
      </c>
    </row>
    <row r="274" spans="8:9" x14ac:dyDescent="0.2">
      <c r="H274">
        <v>0</v>
      </c>
      <c r="I274">
        <v>0</v>
      </c>
    </row>
    <row r="275" spans="8:9" x14ac:dyDescent="0.2">
      <c r="H275" t="s">
        <v>424</v>
      </c>
      <c r="I275" t="s">
        <v>613</v>
      </c>
    </row>
    <row r="276" spans="8:9" x14ac:dyDescent="0.2">
      <c r="H276" t="s">
        <v>426</v>
      </c>
      <c r="I276" t="s">
        <v>426</v>
      </c>
    </row>
    <row r="277" spans="8:9" x14ac:dyDescent="0.2">
      <c r="H277">
        <v>-4550</v>
      </c>
      <c r="I277">
        <v>4550</v>
      </c>
    </row>
    <row r="278" spans="8:9" x14ac:dyDescent="0.2">
      <c r="H278" t="s">
        <v>427</v>
      </c>
      <c r="I278" t="s">
        <v>614</v>
      </c>
    </row>
    <row r="279" spans="8:9" x14ac:dyDescent="0.2">
      <c r="H279" t="s">
        <v>428</v>
      </c>
      <c r="I279" t="s">
        <v>428</v>
      </c>
    </row>
    <row r="280" spans="8:9" x14ac:dyDescent="0.2">
      <c r="H280">
        <v>-4550</v>
      </c>
      <c r="I280">
        <v>4550</v>
      </c>
    </row>
    <row r="281" spans="8:9" x14ac:dyDescent="0.2">
      <c r="H281" t="s">
        <v>427</v>
      </c>
      <c r="I281" t="s">
        <v>614</v>
      </c>
    </row>
    <row r="282" spans="8:9" x14ac:dyDescent="0.2">
      <c r="H282" t="s">
        <v>429</v>
      </c>
      <c r="I282" t="s">
        <v>429</v>
      </c>
    </row>
    <row r="283" spans="8:9" x14ac:dyDescent="0.2">
      <c r="H283">
        <v>-58</v>
      </c>
      <c r="I283">
        <v>58</v>
      </c>
    </row>
    <row r="284" spans="8:9" x14ac:dyDescent="0.2">
      <c r="H284" t="s">
        <v>430</v>
      </c>
      <c r="I284" t="s">
        <v>615</v>
      </c>
    </row>
    <row r="285" spans="8:9" x14ac:dyDescent="0.2">
      <c r="H285" t="s">
        <v>431</v>
      </c>
      <c r="I285" t="s">
        <v>431</v>
      </c>
    </row>
    <row r="286" spans="8:9" x14ac:dyDescent="0.2">
      <c r="H286">
        <v>0</v>
      </c>
      <c r="I286">
        <v>112</v>
      </c>
    </row>
    <row r="287" spans="8:9" x14ac:dyDescent="0.2">
      <c r="H287" t="s">
        <v>432</v>
      </c>
      <c r="I287" t="s">
        <v>616</v>
      </c>
    </row>
    <row r="288" spans="8:9" x14ac:dyDescent="0.2">
      <c r="H288" t="s">
        <v>433</v>
      </c>
      <c r="I288" t="s">
        <v>433</v>
      </c>
    </row>
    <row r="289" spans="8:9" x14ac:dyDescent="0.2">
      <c r="H289">
        <v>0</v>
      </c>
      <c r="I289">
        <v>0</v>
      </c>
    </row>
    <row r="290" spans="8:9" x14ac:dyDescent="0.2">
      <c r="H290" t="s">
        <v>434</v>
      </c>
      <c r="I290" t="s">
        <v>617</v>
      </c>
    </row>
    <row r="291" spans="8:9" x14ac:dyDescent="0.2">
      <c r="H291" t="s">
        <v>435</v>
      </c>
      <c r="I291" t="s">
        <v>435</v>
      </c>
    </row>
    <row r="292" spans="8:9" x14ac:dyDescent="0.2">
      <c r="H292">
        <v>0</v>
      </c>
      <c r="I292">
        <v>0</v>
      </c>
    </row>
    <row r="293" spans="8:9" x14ac:dyDescent="0.2">
      <c r="H293" t="s">
        <v>434</v>
      </c>
      <c r="I293" t="s">
        <v>617</v>
      </c>
    </row>
    <row r="294" spans="8:9" x14ac:dyDescent="0.2">
      <c r="H294" t="s">
        <v>436</v>
      </c>
      <c r="I294" t="s">
        <v>436</v>
      </c>
    </row>
    <row r="295" spans="8:9" x14ac:dyDescent="0.2">
      <c r="H295">
        <v>0</v>
      </c>
      <c r="I295">
        <v>0</v>
      </c>
    </row>
    <row r="296" spans="8:9" x14ac:dyDescent="0.2">
      <c r="H296" t="s">
        <v>437</v>
      </c>
      <c r="I296" t="s">
        <v>618</v>
      </c>
    </row>
    <row r="297" spans="8:9" x14ac:dyDescent="0.2">
      <c r="H297" t="s">
        <v>438</v>
      </c>
      <c r="I297" t="s">
        <v>438</v>
      </c>
    </row>
    <row r="298" spans="8:9" x14ac:dyDescent="0.2">
      <c r="H298">
        <v>0</v>
      </c>
      <c r="I298">
        <v>0</v>
      </c>
    </row>
    <row r="299" spans="8:9" x14ac:dyDescent="0.2">
      <c r="H299" t="s">
        <v>437</v>
      </c>
      <c r="I299" t="s">
        <v>618</v>
      </c>
    </row>
    <row r="300" spans="8:9" x14ac:dyDescent="0.2">
      <c r="H300" t="s">
        <v>439</v>
      </c>
      <c r="I300" t="s">
        <v>439</v>
      </c>
    </row>
    <row r="301" spans="8:9" x14ac:dyDescent="0.2">
      <c r="H301">
        <v>0</v>
      </c>
      <c r="I301">
        <v>0</v>
      </c>
    </row>
    <row r="302" spans="8:9" x14ac:dyDescent="0.2">
      <c r="H302" t="s">
        <v>440</v>
      </c>
      <c r="I302" t="s">
        <v>619</v>
      </c>
    </row>
    <row r="303" spans="8:9" x14ac:dyDescent="0.2">
      <c r="H303" t="s">
        <v>441</v>
      </c>
      <c r="I303" t="s">
        <v>441</v>
      </c>
    </row>
    <row r="304" spans="8:9" x14ac:dyDescent="0.2">
      <c r="H304">
        <v>0</v>
      </c>
      <c r="I304">
        <v>0</v>
      </c>
    </row>
    <row r="305" spans="8:9" x14ac:dyDescent="0.2">
      <c r="H305" t="s">
        <v>442</v>
      </c>
      <c r="I305" t="s">
        <v>620</v>
      </c>
    </row>
    <row r="306" spans="8:9" x14ac:dyDescent="0.2">
      <c r="H306" t="s">
        <v>443</v>
      </c>
      <c r="I306" t="s">
        <v>443</v>
      </c>
    </row>
    <row r="307" spans="8:9" x14ac:dyDescent="0.2">
      <c r="H307">
        <v>20773</v>
      </c>
      <c r="I307">
        <v>22125</v>
      </c>
    </row>
    <row r="308" spans="8:9" x14ac:dyDescent="0.2">
      <c r="H308" t="s">
        <v>444</v>
      </c>
      <c r="I308" t="s">
        <v>621</v>
      </c>
    </row>
    <row r="309" spans="8:9" x14ac:dyDescent="0.2">
      <c r="H309" t="s">
        <v>445</v>
      </c>
      <c r="I309" t="s">
        <v>445</v>
      </c>
    </row>
    <row r="310" spans="8:9" x14ac:dyDescent="0.2">
      <c r="H310">
        <v>20773</v>
      </c>
      <c r="I310">
        <v>22125</v>
      </c>
    </row>
    <row r="311" spans="8:9" x14ac:dyDescent="0.2">
      <c r="H311" t="s">
        <v>444</v>
      </c>
      <c r="I311" t="s">
        <v>621</v>
      </c>
    </row>
    <row r="312" spans="8:9" x14ac:dyDescent="0.2">
      <c r="H312" t="s">
        <v>446</v>
      </c>
      <c r="I312" t="s">
        <v>446</v>
      </c>
    </row>
    <row r="313" spans="8:9" x14ac:dyDescent="0.2">
      <c r="H313">
        <v>0</v>
      </c>
      <c r="I313">
        <v>0</v>
      </c>
    </row>
    <row r="314" spans="8:9" x14ac:dyDescent="0.2">
      <c r="H314" t="s">
        <v>447</v>
      </c>
      <c r="I314" t="s">
        <v>622</v>
      </c>
    </row>
    <row r="315" spans="8:9" x14ac:dyDescent="0.2">
      <c r="H315" t="s">
        <v>448</v>
      </c>
      <c r="I315" t="s">
        <v>448</v>
      </c>
    </row>
    <row r="316" spans="8:9" x14ac:dyDescent="0.2">
      <c r="H316">
        <v>0</v>
      </c>
      <c r="I316">
        <v>0</v>
      </c>
    </row>
    <row r="317" spans="8:9" x14ac:dyDescent="0.2">
      <c r="H317" t="s">
        <v>447</v>
      </c>
      <c r="I317" t="s">
        <v>622</v>
      </c>
    </row>
    <row r="318" spans="8:9" x14ac:dyDescent="0.2">
      <c r="H318" t="s">
        <v>449</v>
      </c>
      <c r="I318" t="s">
        <v>449</v>
      </c>
    </row>
    <row r="319" spans="8:9" x14ac:dyDescent="0.2">
      <c r="H319">
        <v>0</v>
      </c>
      <c r="I319">
        <v>0</v>
      </c>
    </row>
    <row r="320" spans="8:9" x14ac:dyDescent="0.2">
      <c r="H320" t="s">
        <v>450</v>
      </c>
      <c r="I320" t="s">
        <v>623</v>
      </c>
    </row>
    <row r="321" spans="8:9" x14ac:dyDescent="0.2">
      <c r="H321" t="s">
        <v>451</v>
      </c>
      <c r="I321" t="s">
        <v>451</v>
      </c>
    </row>
    <row r="322" spans="8:9" x14ac:dyDescent="0.2">
      <c r="H322">
        <v>0</v>
      </c>
      <c r="I322">
        <v>0</v>
      </c>
    </row>
    <row r="323" spans="8:9" x14ac:dyDescent="0.2">
      <c r="H323" t="s">
        <v>452</v>
      </c>
      <c r="I323" t="s">
        <v>624</v>
      </c>
    </row>
    <row r="324" spans="8:9" x14ac:dyDescent="0.2">
      <c r="H324" t="s">
        <v>453</v>
      </c>
      <c r="I324" t="s">
        <v>453</v>
      </c>
    </row>
    <row r="325" spans="8:9" x14ac:dyDescent="0.2">
      <c r="H325">
        <v>0</v>
      </c>
      <c r="I325">
        <v>0</v>
      </c>
    </row>
    <row r="326" spans="8:9" x14ac:dyDescent="0.2">
      <c r="H326" t="s">
        <v>454</v>
      </c>
      <c r="I326" t="s">
        <v>625</v>
      </c>
    </row>
    <row r="327" spans="8:9" x14ac:dyDescent="0.2">
      <c r="H327" t="s">
        <v>455</v>
      </c>
      <c r="I327" t="s">
        <v>455</v>
      </c>
    </row>
    <row r="328" spans="8:9" x14ac:dyDescent="0.2">
      <c r="H328">
        <v>0</v>
      </c>
      <c r="I328">
        <v>0</v>
      </c>
    </row>
    <row r="329" spans="8:9" x14ac:dyDescent="0.2">
      <c r="H329" t="s">
        <v>456</v>
      </c>
      <c r="I329" t="s">
        <v>626</v>
      </c>
    </row>
    <row r="330" spans="8:9" x14ac:dyDescent="0.2">
      <c r="H330" t="s">
        <v>457</v>
      </c>
      <c r="I330" t="s">
        <v>457</v>
      </c>
    </row>
    <row r="331" spans="8:9" x14ac:dyDescent="0.2">
      <c r="H331">
        <v>0</v>
      </c>
      <c r="I331">
        <v>0</v>
      </c>
    </row>
    <row r="332" spans="8:9" x14ac:dyDescent="0.2">
      <c r="H332" t="s">
        <v>458</v>
      </c>
      <c r="I332" t="s">
        <v>627</v>
      </c>
    </row>
    <row r="333" spans="8:9" x14ac:dyDescent="0.2">
      <c r="H333" t="s">
        <v>459</v>
      </c>
      <c r="I333" t="s">
        <v>459</v>
      </c>
    </row>
    <row r="334" spans="8:9" x14ac:dyDescent="0.2">
      <c r="H334">
        <v>0</v>
      </c>
      <c r="I334">
        <v>0</v>
      </c>
    </row>
    <row r="335" spans="8:9" x14ac:dyDescent="0.2">
      <c r="H335" t="s">
        <v>460</v>
      </c>
      <c r="I335" t="s">
        <v>628</v>
      </c>
    </row>
    <row r="336" spans="8:9" x14ac:dyDescent="0.2">
      <c r="H336" t="s">
        <v>461</v>
      </c>
      <c r="I336" t="s">
        <v>461</v>
      </c>
    </row>
    <row r="337" spans="8:9" x14ac:dyDescent="0.2">
      <c r="H337">
        <v>0</v>
      </c>
      <c r="I337">
        <v>0</v>
      </c>
    </row>
    <row r="338" spans="8:9" x14ac:dyDescent="0.2">
      <c r="H338" t="s">
        <v>462</v>
      </c>
      <c r="I338" t="s">
        <v>629</v>
      </c>
    </row>
    <row r="339" spans="8:9" x14ac:dyDescent="0.2">
      <c r="H339" t="s">
        <v>463</v>
      </c>
      <c r="I339" t="s">
        <v>463</v>
      </c>
    </row>
    <row r="340" spans="8:9" x14ac:dyDescent="0.2">
      <c r="H340">
        <v>0</v>
      </c>
      <c r="I340">
        <v>0</v>
      </c>
    </row>
    <row r="341" spans="8:9" x14ac:dyDescent="0.2">
      <c r="H341" t="s">
        <v>464</v>
      </c>
      <c r="I341" t="s">
        <v>630</v>
      </c>
    </row>
    <row r="342" spans="8:9" x14ac:dyDescent="0.2">
      <c r="H342" t="s">
        <v>465</v>
      </c>
      <c r="I342" t="s">
        <v>465</v>
      </c>
    </row>
    <row r="343" spans="8:9" x14ac:dyDescent="0.2">
      <c r="H343">
        <v>124</v>
      </c>
      <c r="I343">
        <v>0</v>
      </c>
    </row>
    <row r="344" spans="8:9" x14ac:dyDescent="0.2">
      <c r="H344" t="s">
        <v>466</v>
      </c>
      <c r="I344" t="s">
        <v>631</v>
      </c>
    </row>
    <row r="345" spans="8:9" x14ac:dyDescent="0.2">
      <c r="H345" t="s">
        <v>467</v>
      </c>
      <c r="I345" t="s">
        <v>467</v>
      </c>
    </row>
    <row r="346" spans="8:9" x14ac:dyDescent="0.2">
      <c r="H346">
        <v>23400</v>
      </c>
      <c r="I346">
        <v>23400</v>
      </c>
    </row>
    <row r="347" spans="8:9" x14ac:dyDescent="0.2">
      <c r="H347" t="s">
        <v>468</v>
      </c>
      <c r="I347" t="s">
        <v>632</v>
      </c>
    </row>
    <row r="348" spans="8:9" x14ac:dyDescent="0.2">
      <c r="H348" t="s">
        <v>469</v>
      </c>
      <c r="I348" t="s">
        <v>469</v>
      </c>
    </row>
    <row r="349" spans="8:9" x14ac:dyDescent="0.2">
      <c r="H349">
        <v>0</v>
      </c>
      <c r="I349">
        <v>0</v>
      </c>
    </row>
    <row r="350" spans="8:9" x14ac:dyDescent="0.2">
      <c r="H350" t="s">
        <v>470</v>
      </c>
      <c r="I350" t="s">
        <v>633</v>
      </c>
    </row>
    <row r="351" spans="8:9" x14ac:dyDescent="0.2">
      <c r="H351" t="s">
        <v>471</v>
      </c>
      <c r="I351" t="s">
        <v>471</v>
      </c>
    </row>
    <row r="352" spans="8:9" x14ac:dyDescent="0.2">
      <c r="H352">
        <v>0</v>
      </c>
      <c r="I352">
        <v>0</v>
      </c>
    </row>
    <row r="353" spans="8:9" x14ac:dyDescent="0.2">
      <c r="H353" t="s">
        <v>472</v>
      </c>
      <c r="I353" t="s">
        <v>634</v>
      </c>
    </row>
    <row r="354" spans="8:9" x14ac:dyDescent="0.2">
      <c r="H354" t="s">
        <v>473</v>
      </c>
      <c r="I354" t="s">
        <v>473</v>
      </c>
    </row>
    <row r="355" spans="8:9" x14ac:dyDescent="0.2">
      <c r="H355">
        <v>4502380</v>
      </c>
      <c r="I355">
        <v>3934753</v>
      </c>
    </row>
    <row r="356" spans="8:9" x14ac:dyDescent="0.2">
      <c r="H356" t="s">
        <v>474</v>
      </c>
      <c r="I356" t="s">
        <v>635</v>
      </c>
    </row>
    <row r="357" spans="8:9" x14ac:dyDescent="0.2">
      <c r="H357" t="s">
        <v>475</v>
      </c>
      <c r="I357" t="s">
        <v>475</v>
      </c>
    </row>
    <row r="358" spans="8:9" x14ac:dyDescent="0.2">
      <c r="H358">
        <v>1188</v>
      </c>
      <c r="I358">
        <v>2373</v>
      </c>
    </row>
    <row r="359" spans="8:9" x14ac:dyDescent="0.2">
      <c r="H359" t="s">
        <v>476</v>
      </c>
      <c r="I359" t="s">
        <v>636</v>
      </c>
    </row>
    <row r="360" spans="8:9" x14ac:dyDescent="0.2">
      <c r="H360" t="s">
        <v>477</v>
      </c>
      <c r="I360" t="s">
        <v>477</v>
      </c>
    </row>
    <row r="361" spans="8:9" x14ac:dyDescent="0.2">
      <c r="H361">
        <v>1188</v>
      </c>
      <c r="I361">
        <v>2373</v>
      </c>
    </row>
    <row r="362" spans="8:9" x14ac:dyDescent="0.2">
      <c r="H362" t="s">
        <v>476</v>
      </c>
      <c r="I362" t="s">
        <v>636</v>
      </c>
    </row>
    <row r="363" spans="8:9" x14ac:dyDescent="0.2">
      <c r="H363" t="s">
        <v>478</v>
      </c>
      <c r="I363" t="s">
        <v>478</v>
      </c>
    </row>
    <row r="364" spans="8:9" x14ac:dyDescent="0.2">
      <c r="H364">
        <v>0</v>
      </c>
      <c r="I364">
        <v>0</v>
      </c>
    </row>
    <row r="365" spans="8:9" x14ac:dyDescent="0.2">
      <c r="H365" t="s">
        <v>479</v>
      </c>
      <c r="I365" t="s">
        <v>637</v>
      </c>
    </row>
    <row r="366" spans="8:9" x14ac:dyDescent="0.2">
      <c r="H366" t="s">
        <v>480</v>
      </c>
      <c r="I366" t="s">
        <v>480</v>
      </c>
    </row>
    <row r="367" spans="8:9" x14ac:dyDescent="0.2">
      <c r="H367">
        <v>0</v>
      </c>
      <c r="I367">
        <v>0</v>
      </c>
    </row>
    <row r="368" spans="8:9" x14ac:dyDescent="0.2">
      <c r="H368" t="s">
        <v>479</v>
      </c>
      <c r="I368" t="s">
        <v>637</v>
      </c>
    </row>
    <row r="369" spans="8:9" x14ac:dyDescent="0.2">
      <c r="H369" t="s">
        <v>481</v>
      </c>
      <c r="I369" t="s">
        <v>481</v>
      </c>
    </row>
    <row r="370" spans="8:9" x14ac:dyDescent="0.2">
      <c r="H370">
        <v>0</v>
      </c>
      <c r="I370">
        <v>0</v>
      </c>
    </row>
    <row r="371" spans="8:9" x14ac:dyDescent="0.2">
      <c r="H371" t="s">
        <v>482</v>
      </c>
      <c r="I371" t="s">
        <v>638</v>
      </c>
    </row>
    <row r="372" spans="8:9" x14ac:dyDescent="0.2">
      <c r="H372" t="s">
        <v>483</v>
      </c>
      <c r="I372" t="s">
        <v>483</v>
      </c>
    </row>
    <row r="373" spans="8:9" x14ac:dyDescent="0.2">
      <c r="H373">
        <v>0</v>
      </c>
      <c r="I373">
        <v>0</v>
      </c>
    </row>
    <row r="374" spans="8:9" x14ac:dyDescent="0.2">
      <c r="H374" t="s">
        <v>482</v>
      </c>
      <c r="I374" t="s">
        <v>638</v>
      </c>
    </row>
    <row r="375" spans="8:9" x14ac:dyDescent="0.2">
      <c r="H375" t="s">
        <v>484</v>
      </c>
      <c r="I375" t="s">
        <v>484</v>
      </c>
    </row>
    <row r="376" spans="8:9" x14ac:dyDescent="0.2">
      <c r="H376">
        <v>0</v>
      </c>
      <c r="I376">
        <v>0</v>
      </c>
    </row>
    <row r="377" spans="8:9" x14ac:dyDescent="0.2">
      <c r="H377" t="s">
        <v>485</v>
      </c>
      <c r="I377" t="s">
        <v>639</v>
      </c>
    </row>
    <row r="378" spans="8:9" x14ac:dyDescent="0.2">
      <c r="H378" t="s">
        <v>486</v>
      </c>
      <c r="I378" t="s">
        <v>486</v>
      </c>
    </row>
    <row r="379" spans="8:9" x14ac:dyDescent="0.2">
      <c r="H379">
        <v>0</v>
      </c>
      <c r="I379">
        <v>0</v>
      </c>
    </row>
    <row r="380" spans="8:9" x14ac:dyDescent="0.2">
      <c r="H380" t="s">
        <v>485</v>
      </c>
      <c r="I380" t="s">
        <v>639</v>
      </c>
    </row>
    <row r="381" spans="8:9" x14ac:dyDescent="0.2">
      <c r="H381" t="s">
        <v>487</v>
      </c>
      <c r="I381" t="s">
        <v>487</v>
      </c>
    </row>
    <row r="382" spans="8:9" x14ac:dyDescent="0.2">
      <c r="H382">
        <v>9</v>
      </c>
      <c r="I382">
        <v>1</v>
      </c>
    </row>
    <row r="383" spans="8:9" x14ac:dyDescent="0.2">
      <c r="H383" t="s">
        <v>488</v>
      </c>
      <c r="I383" t="s">
        <v>640</v>
      </c>
    </row>
    <row r="384" spans="8:9" x14ac:dyDescent="0.2">
      <c r="H384" t="s">
        <v>489</v>
      </c>
      <c r="I384" t="s">
        <v>489</v>
      </c>
    </row>
    <row r="385" spans="8:9" x14ac:dyDescent="0.2">
      <c r="H385">
        <v>3955</v>
      </c>
      <c r="I385">
        <v>17434</v>
      </c>
    </row>
    <row r="386" spans="8:9" x14ac:dyDescent="0.2">
      <c r="H386" t="s">
        <v>490</v>
      </c>
      <c r="I386" t="s">
        <v>641</v>
      </c>
    </row>
    <row r="387" spans="8:9" x14ac:dyDescent="0.2">
      <c r="H387" t="s">
        <v>491</v>
      </c>
      <c r="I387" t="s">
        <v>491</v>
      </c>
    </row>
    <row r="388" spans="8:9" x14ac:dyDescent="0.2">
      <c r="H388">
        <v>-100000</v>
      </c>
      <c r="I388">
        <v>0</v>
      </c>
    </row>
    <row r="389" spans="8:9" x14ac:dyDescent="0.2">
      <c r="H389" t="s">
        <v>492</v>
      </c>
      <c r="I389" t="s">
        <v>642</v>
      </c>
    </row>
    <row r="390" spans="8:9" x14ac:dyDescent="0.2">
      <c r="H390" t="s">
        <v>493</v>
      </c>
      <c r="I390" t="s">
        <v>493</v>
      </c>
    </row>
    <row r="391" spans="8:9" x14ac:dyDescent="0.2">
      <c r="H391">
        <v>-100000</v>
      </c>
      <c r="I391">
        <v>0</v>
      </c>
    </row>
    <row r="392" spans="8:9" x14ac:dyDescent="0.2">
      <c r="H392" t="s">
        <v>492</v>
      </c>
      <c r="I392" t="s">
        <v>642</v>
      </c>
    </row>
    <row r="393" spans="8:9" x14ac:dyDescent="0.2">
      <c r="H393" t="s">
        <v>494</v>
      </c>
      <c r="I393" t="s">
        <v>494</v>
      </c>
    </row>
    <row r="394" spans="8:9" x14ac:dyDescent="0.2">
      <c r="H394">
        <v>0</v>
      </c>
      <c r="I394">
        <v>0</v>
      </c>
    </row>
    <row r="395" spans="8:9" x14ac:dyDescent="0.2">
      <c r="H395" t="s">
        <v>495</v>
      </c>
      <c r="I395" t="s">
        <v>643</v>
      </c>
    </row>
    <row r="396" spans="8:9" x14ac:dyDescent="0.2">
      <c r="H396" t="s">
        <v>496</v>
      </c>
      <c r="I396" t="s">
        <v>496</v>
      </c>
    </row>
    <row r="397" spans="8:9" x14ac:dyDescent="0.2">
      <c r="H397">
        <v>0</v>
      </c>
      <c r="I397">
        <v>0</v>
      </c>
    </row>
    <row r="398" spans="8:9" x14ac:dyDescent="0.2">
      <c r="H398" t="s">
        <v>495</v>
      </c>
      <c r="I398" t="s">
        <v>643</v>
      </c>
    </row>
    <row r="399" spans="8:9" x14ac:dyDescent="0.2">
      <c r="H399" t="s">
        <v>497</v>
      </c>
      <c r="I399" t="s">
        <v>497</v>
      </c>
    </row>
    <row r="400" spans="8:9" x14ac:dyDescent="0.2">
      <c r="H400">
        <v>0</v>
      </c>
      <c r="I400">
        <v>0</v>
      </c>
    </row>
    <row r="401" spans="8:9" x14ac:dyDescent="0.2">
      <c r="H401" t="s">
        <v>498</v>
      </c>
      <c r="I401" t="s">
        <v>644</v>
      </c>
    </row>
    <row r="402" spans="8:9" x14ac:dyDescent="0.2">
      <c r="H402" t="s">
        <v>499</v>
      </c>
      <c r="I402" t="s">
        <v>499</v>
      </c>
    </row>
    <row r="403" spans="8:9" x14ac:dyDescent="0.2">
      <c r="H403">
        <v>0</v>
      </c>
      <c r="I403">
        <v>0</v>
      </c>
    </row>
    <row r="404" spans="8:9" x14ac:dyDescent="0.2">
      <c r="H404" t="s">
        <v>500</v>
      </c>
      <c r="I404" t="s">
        <v>645</v>
      </c>
    </row>
    <row r="405" spans="8:9" x14ac:dyDescent="0.2">
      <c r="H405" t="s">
        <v>501</v>
      </c>
      <c r="I405" t="s">
        <v>501</v>
      </c>
    </row>
    <row r="406" spans="8:9" x14ac:dyDescent="0.2">
      <c r="H406">
        <v>0</v>
      </c>
      <c r="I406">
        <v>0</v>
      </c>
    </row>
    <row r="407" spans="8:9" x14ac:dyDescent="0.2">
      <c r="H407" t="s">
        <v>502</v>
      </c>
      <c r="I407" t="s">
        <v>646</v>
      </c>
    </row>
    <row r="408" spans="8:9" x14ac:dyDescent="0.2">
      <c r="H408" t="s">
        <v>503</v>
      </c>
      <c r="I408" t="s">
        <v>503</v>
      </c>
    </row>
    <row r="409" spans="8:9" x14ac:dyDescent="0.2">
      <c r="H409">
        <v>0</v>
      </c>
      <c r="I409">
        <v>0</v>
      </c>
    </row>
    <row r="410" spans="8:9" x14ac:dyDescent="0.2">
      <c r="H410" t="s">
        <v>502</v>
      </c>
      <c r="I410" t="s">
        <v>646</v>
      </c>
    </row>
    <row r="411" spans="8:9" x14ac:dyDescent="0.2">
      <c r="H411" t="s">
        <v>504</v>
      </c>
      <c r="I411" t="s">
        <v>504</v>
      </c>
    </row>
    <row r="412" spans="8:9" x14ac:dyDescent="0.2">
      <c r="H412">
        <v>0</v>
      </c>
      <c r="I412">
        <v>0</v>
      </c>
    </row>
    <row r="413" spans="8:9" x14ac:dyDescent="0.2">
      <c r="H413" t="s">
        <v>505</v>
      </c>
      <c r="I413" t="s">
        <v>647</v>
      </c>
    </row>
    <row r="414" spans="8:9" x14ac:dyDescent="0.2">
      <c r="H414" t="s">
        <v>506</v>
      </c>
      <c r="I414" t="s">
        <v>506</v>
      </c>
    </row>
    <row r="415" spans="8:9" x14ac:dyDescent="0.2">
      <c r="H415">
        <v>0</v>
      </c>
      <c r="I415">
        <v>0</v>
      </c>
    </row>
    <row r="416" spans="8:9" x14ac:dyDescent="0.2">
      <c r="H416" t="s">
        <v>505</v>
      </c>
      <c r="I416" t="s">
        <v>647</v>
      </c>
    </row>
    <row r="417" spans="8:9" x14ac:dyDescent="0.2">
      <c r="H417" t="s">
        <v>507</v>
      </c>
      <c r="I417" t="s">
        <v>507</v>
      </c>
    </row>
    <row r="418" spans="8:9" x14ac:dyDescent="0.2">
      <c r="H418">
        <v>0</v>
      </c>
      <c r="I418">
        <v>0</v>
      </c>
    </row>
    <row r="419" spans="8:9" x14ac:dyDescent="0.2">
      <c r="H419" t="s">
        <v>508</v>
      </c>
      <c r="I419" t="s">
        <v>648</v>
      </c>
    </row>
    <row r="420" spans="8:9" x14ac:dyDescent="0.2">
      <c r="H420" t="s">
        <v>509</v>
      </c>
      <c r="I420" t="s">
        <v>509</v>
      </c>
    </row>
    <row r="421" spans="8:9" x14ac:dyDescent="0.2">
      <c r="H421">
        <v>0</v>
      </c>
      <c r="I421">
        <v>0</v>
      </c>
    </row>
    <row r="422" spans="8:9" x14ac:dyDescent="0.2">
      <c r="H422" t="s">
        <v>510</v>
      </c>
      <c r="I422" t="s">
        <v>649</v>
      </c>
    </row>
    <row r="423" spans="8:9" x14ac:dyDescent="0.2">
      <c r="H423" t="s">
        <v>511</v>
      </c>
      <c r="I423" t="s">
        <v>511</v>
      </c>
    </row>
    <row r="424" spans="8:9" x14ac:dyDescent="0.2">
      <c r="H424">
        <v>0</v>
      </c>
      <c r="I424">
        <v>0</v>
      </c>
    </row>
    <row r="425" spans="8:9" x14ac:dyDescent="0.2">
      <c r="H425" t="s">
        <v>512</v>
      </c>
      <c r="I425" t="s">
        <v>650</v>
      </c>
    </row>
    <row r="426" spans="8:9" x14ac:dyDescent="0.2">
      <c r="H426" t="s">
        <v>513</v>
      </c>
      <c r="I426" t="s">
        <v>513</v>
      </c>
    </row>
    <row r="427" spans="8:9" x14ac:dyDescent="0.2">
      <c r="H427">
        <v>0</v>
      </c>
      <c r="I427">
        <v>0</v>
      </c>
    </row>
    <row r="428" spans="8:9" x14ac:dyDescent="0.2">
      <c r="H428" t="s">
        <v>514</v>
      </c>
      <c r="I428" t="s">
        <v>651</v>
      </c>
    </row>
    <row r="429" spans="8:9" x14ac:dyDescent="0.2">
      <c r="H429" t="s">
        <v>515</v>
      </c>
      <c r="I429" t="s">
        <v>515</v>
      </c>
    </row>
    <row r="430" spans="8:9" x14ac:dyDescent="0.2">
      <c r="H430">
        <v>967907</v>
      </c>
      <c r="I430">
        <v>256711</v>
      </c>
    </row>
    <row r="431" spans="8:9" x14ac:dyDescent="0.2">
      <c r="H431" t="s">
        <v>516</v>
      </c>
      <c r="I431" t="s">
        <v>652</v>
      </c>
    </row>
    <row r="432" spans="8:9" x14ac:dyDescent="0.2">
      <c r="H432" t="s">
        <v>517</v>
      </c>
      <c r="I432" t="s">
        <v>517</v>
      </c>
    </row>
    <row r="433" spans="8:9" x14ac:dyDescent="0.2">
      <c r="H433">
        <v>0</v>
      </c>
      <c r="I433">
        <v>0</v>
      </c>
    </row>
    <row r="434" spans="8:9" x14ac:dyDescent="0.2">
      <c r="H434" t="s">
        <v>518</v>
      </c>
      <c r="I434" t="s">
        <v>653</v>
      </c>
    </row>
    <row r="435" spans="8:9" x14ac:dyDescent="0.2">
      <c r="H435" t="s">
        <v>519</v>
      </c>
      <c r="I435" t="s">
        <v>519</v>
      </c>
    </row>
    <row r="436" spans="8:9" x14ac:dyDescent="0.2">
      <c r="H436">
        <v>970460</v>
      </c>
      <c r="I436">
        <v>930877</v>
      </c>
    </row>
    <row r="437" spans="8:9" x14ac:dyDescent="0.2">
      <c r="H437" t="s">
        <v>520</v>
      </c>
      <c r="I437" t="s">
        <v>654</v>
      </c>
    </row>
    <row r="438" spans="8:9" x14ac:dyDescent="0.2">
      <c r="H438" t="s">
        <v>521</v>
      </c>
      <c r="I438" t="s">
        <v>521</v>
      </c>
    </row>
    <row r="439" spans="8:9" x14ac:dyDescent="0.2">
      <c r="H439">
        <v>0</v>
      </c>
      <c r="I439">
        <v>0</v>
      </c>
    </row>
    <row r="440" spans="8:9" x14ac:dyDescent="0.2">
      <c r="H440" t="s">
        <v>522</v>
      </c>
      <c r="I440" t="s">
        <v>655</v>
      </c>
    </row>
    <row r="441" spans="8:9" x14ac:dyDescent="0.2">
      <c r="H441" t="s">
        <v>523</v>
      </c>
      <c r="I441" t="s">
        <v>523</v>
      </c>
    </row>
    <row r="442" spans="8:9" x14ac:dyDescent="0.2">
      <c r="H442">
        <v>0</v>
      </c>
      <c r="I442">
        <v>0</v>
      </c>
    </row>
    <row r="443" spans="8:9" x14ac:dyDescent="0.2">
      <c r="H443" t="s">
        <v>522</v>
      </c>
      <c r="I443" t="s">
        <v>655</v>
      </c>
    </row>
    <row r="444" spans="8:9" x14ac:dyDescent="0.2">
      <c r="H444" t="s">
        <v>524</v>
      </c>
      <c r="I444" t="s">
        <v>524</v>
      </c>
    </row>
    <row r="445" spans="8:9" x14ac:dyDescent="0.2">
      <c r="H445">
        <v>12747</v>
      </c>
      <c r="I445">
        <v>10428</v>
      </c>
    </row>
    <row r="446" spans="8:9" x14ac:dyDescent="0.2">
      <c r="H446" t="s">
        <v>525</v>
      </c>
      <c r="I446" t="s">
        <v>656</v>
      </c>
    </row>
    <row r="447" spans="8:9" x14ac:dyDescent="0.2">
      <c r="H447" t="s">
        <v>526</v>
      </c>
      <c r="I447" t="s">
        <v>526</v>
      </c>
    </row>
    <row r="448" spans="8:9" x14ac:dyDescent="0.2">
      <c r="H448">
        <v>12747</v>
      </c>
      <c r="I448">
        <v>10428</v>
      </c>
    </row>
    <row r="449" spans="8:9" x14ac:dyDescent="0.2">
      <c r="H449" t="s">
        <v>525</v>
      </c>
      <c r="I449" t="s">
        <v>656</v>
      </c>
    </row>
    <row r="450" spans="8:9" x14ac:dyDescent="0.2">
      <c r="H450" t="s">
        <v>527</v>
      </c>
      <c r="I450" t="s">
        <v>527</v>
      </c>
    </row>
    <row r="451" spans="8:9" x14ac:dyDescent="0.2">
      <c r="H451">
        <v>749</v>
      </c>
      <c r="I451">
        <v>2613</v>
      </c>
    </row>
    <row r="452" spans="8:9" x14ac:dyDescent="0.2">
      <c r="H452" t="s">
        <v>528</v>
      </c>
      <c r="I452" t="s">
        <v>657</v>
      </c>
    </row>
    <row r="453" spans="8:9" x14ac:dyDescent="0.2">
      <c r="H453" t="s">
        <v>529</v>
      </c>
      <c r="I453" t="s">
        <v>529</v>
      </c>
    </row>
    <row r="454" spans="8:9" x14ac:dyDescent="0.2">
      <c r="H454">
        <v>0</v>
      </c>
      <c r="I454">
        <v>0</v>
      </c>
    </row>
    <row r="455" spans="8:9" x14ac:dyDescent="0.2">
      <c r="H455" t="s">
        <v>530</v>
      </c>
      <c r="I455" t="s">
        <v>658</v>
      </c>
    </row>
    <row r="456" spans="8:9" x14ac:dyDescent="0.2">
      <c r="H456" t="s">
        <v>531</v>
      </c>
      <c r="I456" t="s">
        <v>531</v>
      </c>
    </row>
    <row r="457" spans="8:9" x14ac:dyDescent="0.2">
      <c r="H457">
        <v>0</v>
      </c>
      <c r="I457">
        <v>0</v>
      </c>
    </row>
    <row r="458" spans="8:9" x14ac:dyDescent="0.2">
      <c r="H458" t="s">
        <v>530</v>
      </c>
      <c r="I458" t="s">
        <v>658</v>
      </c>
    </row>
    <row r="459" spans="8:9" x14ac:dyDescent="0.2">
      <c r="H459" t="s">
        <v>532</v>
      </c>
      <c r="I459" t="s">
        <v>532</v>
      </c>
    </row>
    <row r="460" spans="8:9" x14ac:dyDescent="0.2">
      <c r="H460">
        <v>0</v>
      </c>
      <c r="I460">
        <v>0</v>
      </c>
    </row>
    <row r="461" spans="8:9" x14ac:dyDescent="0.2">
      <c r="H461" t="s">
        <v>533</v>
      </c>
      <c r="I461" t="s">
        <v>659</v>
      </c>
    </row>
    <row r="462" spans="8:9" x14ac:dyDescent="0.2">
      <c r="H462" t="s">
        <v>534</v>
      </c>
      <c r="I462" t="s">
        <v>534</v>
      </c>
    </row>
    <row r="463" spans="8:9" x14ac:dyDescent="0.2">
      <c r="H463">
        <v>0</v>
      </c>
      <c r="I463">
        <v>0</v>
      </c>
    </row>
    <row r="464" spans="8:9" x14ac:dyDescent="0.2">
      <c r="H464" t="s">
        <v>535</v>
      </c>
      <c r="I464" t="s">
        <v>660</v>
      </c>
    </row>
    <row r="465" spans="8:9" x14ac:dyDescent="0.2">
      <c r="H465" t="s">
        <v>536</v>
      </c>
      <c r="I465" t="s">
        <v>536</v>
      </c>
    </row>
    <row r="466" spans="8:9" x14ac:dyDescent="0.2">
      <c r="H466">
        <v>0</v>
      </c>
      <c r="I466">
        <v>0</v>
      </c>
    </row>
    <row r="467" spans="8:9" x14ac:dyDescent="0.2">
      <c r="H467" t="s">
        <v>535</v>
      </c>
      <c r="I467" t="s">
        <v>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tabSelected="1" zoomScale="85" zoomScaleNormal="85" zoomScaleSheetLayoutView="100" zoomScalePageLayoutView="85" workbookViewId="0">
      <selection activeCell="C30" sqref="C30"/>
    </sheetView>
  </sheetViews>
  <sheetFormatPr defaultColWidth="7.28515625" defaultRowHeight="14.25" x14ac:dyDescent="0.25"/>
  <cols>
    <col min="1" max="1" width="62.5703125" style="48" customWidth="1"/>
    <col min="2" max="2" width="2" style="72" customWidth="1"/>
    <col min="3" max="3" width="15.5703125" style="48" customWidth="1"/>
    <col min="4" max="4" width="2" style="67" customWidth="1"/>
    <col min="5" max="5" width="15.5703125" style="48" customWidth="1"/>
    <col min="6" max="16384" width="7.28515625" style="48"/>
  </cols>
  <sheetData>
    <row r="1" spans="1:5" x14ac:dyDescent="0.25">
      <c r="A1" s="51" t="s">
        <v>731</v>
      </c>
    </row>
    <row r="2" spans="1:5" x14ac:dyDescent="0.25">
      <c r="A2" s="51" t="s">
        <v>34</v>
      </c>
      <c r="E2" s="77"/>
    </row>
    <row r="3" spans="1:5" x14ac:dyDescent="0.25">
      <c r="A3" s="51" t="s">
        <v>730</v>
      </c>
      <c r="B3" s="73"/>
      <c r="C3" s="52"/>
    </row>
    <row r="4" spans="1:5" x14ac:dyDescent="0.25">
      <c r="A4" s="53"/>
      <c r="B4" s="74"/>
      <c r="C4" s="78">
        <v>44742</v>
      </c>
      <c r="D4" s="68"/>
      <c r="E4" s="78">
        <v>44377</v>
      </c>
    </row>
    <row r="5" spans="1:5" x14ac:dyDescent="0.25">
      <c r="A5" s="60"/>
      <c r="B5" s="73"/>
      <c r="C5" s="61"/>
    </row>
    <row r="6" spans="1:5" x14ac:dyDescent="0.25">
      <c r="A6" s="52" t="s">
        <v>33</v>
      </c>
      <c r="B6" s="73"/>
      <c r="C6" s="52"/>
    </row>
    <row r="7" spans="1:5" ht="15" customHeight="1" x14ac:dyDescent="0.25">
      <c r="A7" s="64" t="s">
        <v>25</v>
      </c>
      <c r="B7" s="75" t="s">
        <v>0</v>
      </c>
      <c r="C7" s="65">
        <v>2199332</v>
      </c>
      <c r="D7" s="66" t="s">
        <v>0</v>
      </c>
      <c r="E7" s="49">
        <v>1689668</v>
      </c>
    </row>
    <row r="8" spans="1:5" x14ac:dyDescent="0.25">
      <c r="A8" s="56" t="s">
        <v>26</v>
      </c>
      <c r="B8" s="75"/>
      <c r="C8" s="65">
        <v>6138217</v>
      </c>
      <c r="D8" s="69"/>
      <c r="E8" s="49">
        <v>6227518</v>
      </c>
    </row>
    <row r="9" spans="1:5" x14ac:dyDescent="0.25">
      <c r="A9" s="56" t="s">
        <v>27</v>
      </c>
      <c r="B9" s="75"/>
      <c r="C9" s="65">
        <v>831828</v>
      </c>
      <c r="D9" s="69"/>
      <c r="E9" s="49">
        <v>568545</v>
      </c>
    </row>
    <row r="10" spans="1:5" x14ac:dyDescent="0.25">
      <c r="A10" s="56" t="s">
        <v>28</v>
      </c>
      <c r="B10" s="75"/>
      <c r="C10" s="65">
        <v>3638561</v>
      </c>
      <c r="D10" s="69"/>
      <c r="E10" s="49">
        <v>3832108</v>
      </c>
    </row>
    <row r="11" spans="1:5" x14ac:dyDescent="0.25">
      <c r="A11" s="56" t="s">
        <v>31</v>
      </c>
      <c r="B11" s="75"/>
      <c r="C11" s="58">
        <v>2049384</v>
      </c>
      <c r="D11" s="71"/>
      <c r="E11" s="46">
        <v>1523849</v>
      </c>
    </row>
    <row r="12" spans="1:5" x14ac:dyDescent="0.25">
      <c r="A12" s="56"/>
      <c r="B12" s="75"/>
      <c r="C12" s="65"/>
      <c r="D12" s="71"/>
      <c r="E12" s="49"/>
    </row>
    <row r="13" spans="1:5" s="55" customFormat="1" x14ac:dyDescent="0.25">
      <c r="A13" s="62" t="s">
        <v>24</v>
      </c>
      <c r="B13" s="75"/>
      <c r="C13" s="46">
        <v>14857322</v>
      </c>
      <c r="D13" s="71"/>
      <c r="E13" s="46">
        <v>13841688</v>
      </c>
    </row>
    <row r="14" spans="1:5" s="55" customFormat="1" x14ac:dyDescent="0.25">
      <c r="A14" s="62"/>
      <c r="B14" s="75"/>
      <c r="C14" s="45"/>
      <c r="D14" s="69"/>
      <c r="E14" s="49"/>
    </row>
    <row r="15" spans="1:5" s="55" customFormat="1" x14ac:dyDescent="0.25">
      <c r="A15" s="48" t="s">
        <v>32</v>
      </c>
      <c r="B15" s="75"/>
      <c r="C15" s="45"/>
      <c r="D15" s="69"/>
      <c r="E15" s="49"/>
    </row>
    <row r="16" spans="1:5" s="55" customFormat="1" x14ac:dyDescent="0.25">
      <c r="A16" s="50" t="s">
        <v>40</v>
      </c>
      <c r="B16" s="75"/>
      <c r="C16" s="59">
        <v>6679935</v>
      </c>
      <c r="D16" s="69"/>
      <c r="E16" s="49">
        <v>5896065</v>
      </c>
    </row>
    <row r="17" spans="1:5" s="55" customFormat="1" x14ac:dyDescent="0.25">
      <c r="A17" s="50" t="s">
        <v>37</v>
      </c>
      <c r="B17" s="75"/>
      <c r="C17" s="59">
        <v>6118403</v>
      </c>
      <c r="D17" s="69"/>
      <c r="E17" s="49">
        <v>4403448</v>
      </c>
    </row>
    <row r="18" spans="1:5" s="55" customFormat="1" x14ac:dyDescent="0.25">
      <c r="A18" s="50" t="s">
        <v>41</v>
      </c>
      <c r="B18" s="75"/>
      <c r="C18" s="80">
        <v>1988050</v>
      </c>
      <c r="D18" s="71"/>
      <c r="E18" s="46">
        <v>2010424</v>
      </c>
    </row>
    <row r="19" spans="1:5" s="55" customFormat="1" x14ac:dyDescent="0.25">
      <c r="A19" s="50"/>
      <c r="B19" s="75"/>
      <c r="C19" s="59"/>
      <c r="D19" s="69"/>
      <c r="E19" s="49"/>
    </row>
    <row r="20" spans="1:5" s="55" customFormat="1" x14ac:dyDescent="0.25">
      <c r="A20" s="63" t="s">
        <v>23</v>
      </c>
      <c r="B20" s="75"/>
      <c r="C20" s="58">
        <v>14786388</v>
      </c>
      <c r="D20" s="71"/>
      <c r="E20" s="58">
        <v>12309937</v>
      </c>
    </row>
    <row r="21" spans="1:5" s="55" customFormat="1" x14ac:dyDescent="0.25">
      <c r="A21" s="63"/>
      <c r="B21" s="75"/>
      <c r="C21" s="45"/>
      <c r="D21" s="71"/>
      <c r="E21" s="45"/>
    </row>
    <row r="22" spans="1:5" s="55" customFormat="1" x14ac:dyDescent="0.25">
      <c r="A22" s="48" t="s">
        <v>43</v>
      </c>
      <c r="B22" s="75"/>
      <c r="C22" s="45"/>
      <c r="D22" s="71"/>
      <c r="E22" s="45"/>
    </row>
    <row r="23" spans="1:5" s="55" customFormat="1" x14ac:dyDescent="0.25">
      <c r="A23" s="56" t="s">
        <v>42</v>
      </c>
      <c r="B23" s="75"/>
      <c r="C23" s="79">
        <v>-1105028</v>
      </c>
      <c r="D23" s="69"/>
      <c r="E23" s="49">
        <v>1457381</v>
      </c>
    </row>
    <row r="24" spans="1:5" x14ac:dyDescent="0.25">
      <c r="A24" s="56" t="s">
        <v>29</v>
      </c>
      <c r="B24" s="75"/>
      <c r="C24" s="65">
        <v>94874</v>
      </c>
      <c r="D24" s="69"/>
      <c r="E24" s="49">
        <v>46834</v>
      </c>
    </row>
    <row r="25" spans="1:5" x14ac:dyDescent="0.25">
      <c r="A25" s="56" t="s">
        <v>38</v>
      </c>
      <c r="B25" s="75"/>
      <c r="C25" s="79">
        <v>8909</v>
      </c>
      <c r="D25" s="69"/>
      <c r="E25" s="49">
        <v>159699</v>
      </c>
    </row>
    <row r="26" spans="1:5" x14ac:dyDescent="0.25">
      <c r="A26" s="56" t="s">
        <v>39</v>
      </c>
      <c r="B26" s="75"/>
      <c r="C26" s="79">
        <v>990000</v>
      </c>
      <c r="D26" s="69"/>
      <c r="E26" s="49">
        <v>0</v>
      </c>
    </row>
    <row r="27" spans="1:5" x14ac:dyDescent="0.25">
      <c r="A27" s="56" t="s">
        <v>30</v>
      </c>
      <c r="B27" s="75"/>
      <c r="C27" s="65">
        <v>1537126</v>
      </c>
      <c r="D27" s="71"/>
      <c r="E27" s="49">
        <v>666021</v>
      </c>
    </row>
    <row r="28" spans="1:5" s="55" customFormat="1" x14ac:dyDescent="0.25">
      <c r="A28" s="56" t="s">
        <v>733</v>
      </c>
      <c r="B28" s="75"/>
      <c r="C28" s="46">
        <v>-238811</v>
      </c>
      <c r="D28" s="71"/>
      <c r="E28" s="46">
        <v>40150</v>
      </c>
    </row>
    <row r="29" spans="1:5" s="55" customFormat="1" x14ac:dyDescent="0.25">
      <c r="A29" s="56"/>
      <c r="B29" s="75"/>
      <c r="C29" s="45"/>
      <c r="D29" s="71"/>
      <c r="E29" s="45"/>
    </row>
    <row r="30" spans="1:5" s="55" customFormat="1" x14ac:dyDescent="0.25">
      <c r="A30" s="63" t="s">
        <v>44</v>
      </c>
      <c r="B30" s="75"/>
      <c r="C30" s="45">
        <v>1287070</v>
      </c>
      <c r="D30" s="71"/>
      <c r="E30" s="45">
        <v>2370085</v>
      </c>
    </row>
    <row r="31" spans="1:5" s="55" customFormat="1" x14ac:dyDescent="0.25">
      <c r="A31" s="76"/>
      <c r="B31" s="75"/>
      <c r="C31" s="59"/>
      <c r="D31" s="71"/>
      <c r="E31" s="45"/>
    </row>
    <row r="32" spans="1:5" s="55" customFormat="1" x14ac:dyDescent="0.25">
      <c r="A32" s="57" t="s">
        <v>732</v>
      </c>
      <c r="B32" s="75"/>
      <c r="C32" s="46">
        <v>1358004</v>
      </c>
      <c r="D32" s="71"/>
      <c r="E32" s="46">
        <v>3901836</v>
      </c>
    </row>
    <row r="33" spans="1:5" s="55" customFormat="1" x14ac:dyDescent="0.25">
      <c r="A33" s="50"/>
      <c r="B33" s="75"/>
      <c r="C33" s="59"/>
      <c r="D33" s="69"/>
      <c r="E33" s="49"/>
    </row>
    <row r="34" spans="1:5" s="55" customFormat="1" x14ac:dyDescent="0.25">
      <c r="A34" s="54" t="s">
        <v>35</v>
      </c>
      <c r="B34" s="75"/>
      <c r="C34" s="46">
        <v>7105513</v>
      </c>
      <c r="D34" s="71"/>
      <c r="E34" s="46">
        <v>3203677</v>
      </c>
    </row>
    <row r="35" spans="1:5" s="55" customFormat="1" x14ac:dyDescent="0.25">
      <c r="A35" s="50"/>
      <c r="B35" s="75"/>
      <c r="C35" s="59"/>
      <c r="D35" s="69"/>
      <c r="E35" s="49"/>
    </row>
    <row r="36" spans="1:5" s="55" customFormat="1" ht="15" thickBot="1" x14ac:dyDescent="0.3">
      <c r="A36" s="54" t="s">
        <v>36</v>
      </c>
      <c r="B36" s="75" t="s">
        <v>0</v>
      </c>
      <c r="C36" s="47">
        <v>8463517</v>
      </c>
      <c r="D36" s="71" t="s">
        <v>0</v>
      </c>
      <c r="E36" s="47">
        <v>7105513</v>
      </c>
    </row>
    <row r="37" spans="1:5" s="55" customFormat="1" ht="15" thickTop="1" x14ac:dyDescent="0.25">
      <c r="A37" s="57"/>
      <c r="B37" s="75"/>
      <c r="C37" s="45"/>
      <c r="D37" s="67"/>
      <c r="E37" s="48"/>
    </row>
    <row r="38" spans="1:5" s="55" customFormat="1" x14ac:dyDescent="0.25">
      <c r="A38" s="57"/>
      <c r="B38" s="75"/>
      <c r="C38" s="45"/>
      <c r="D38" s="67"/>
      <c r="E38" s="48"/>
    </row>
    <row r="39" spans="1:5" s="55" customFormat="1" x14ac:dyDescent="0.25">
      <c r="A39" s="44"/>
      <c r="B39" s="75"/>
      <c r="C39" s="45"/>
      <c r="D39" s="67"/>
      <c r="E39" s="48"/>
    </row>
    <row r="40" spans="1:5" s="55" customFormat="1" x14ac:dyDescent="0.25">
      <c r="A40" s="57"/>
      <c r="B40" s="75"/>
      <c r="C40" s="45"/>
      <c r="D40" s="67"/>
      <c r="E40" s="48"/>
    </row>
    <row r="41" spans="1:5" x14ac:dyDescent="0.25">
      <c r="C41" s="55"/>
      <c r="D41" s="70"/>
    </row>
    <row r="42" spans="1:5" x14ac:dyDescent="0.25">
      <c r="C42" s="55"/>
      <c r="D42" s="70"/>
    </row>
    <row r="43" spans="1:5" x14ac:dyDescent="0.25">
      <c r="C43" s="55"/>
      <c r="D43" s="70"/>
    </row>
    <row r="44" spans="1:5" x14ac:dyDescent="0.25">
      <c r="C44" s="43"/>
    </row>
  </sheetData>
  <pageMargins left="0.7" right="0.7" top="0.75" bottom="0.75" header="0.3" footer="0.3"/>
  <pageSetup scale="80" firstPageNumber="2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topLeftCell="A21" zoomScaleNormal="100" zoomScaleSheetLayoutView="85" workbookViewId="0">
      <selection activeCell="A34" sqref="A34"/>
    </sheetView>
  </sheetViews>
  <sheetFormatPr defaultColWidth="9.28515625" defaultRowHeight="15" x14ac:dyDescent="0.25"/>
  <cols>
    <col min="1" max="1" width="55.7109375" style="2" customWidth="1"/>
    <col min="2" max="2" width="2.42578125" style="3" customWidth="1"/>
    <col min="3" max="3" width="15.7109375" style="1" customWidth="1"/>
    <col min="4" max="4" width="1.42578125" style="1" customWidth="1"/>
    <col min="5" max="5" width="2.28515625" style="1" customWidth="1"/>
    <col min="6" max="6" width="15.7109375" style="18" customWidth="1"/>
    <col min="7" max="7" width="4.7109375" style="1" hidden="1" customWidth="1"/>
    <col min="8" max="16384" width="9.28515625" style="2"/>
  </cols>
  <sheetData>
    <row r="1" spans="1:6" x14ac:dyDescent="0.25">
      <c r="A1" s="3" t="str">
        <f>UPPER([1]!CLIENTNAME())</f>
        <v/>
      </c>
    </row>
    <row r="2" spans="1:6" x14ac:dyDescent="0.25">
      <c r="A2" s="3"/>
    </row>
    <row r="3" spans="1:6" x14ac:dyDescent="0.25">
      <c r="A3" s="3" t="s">
        <v>2</v>
      </c>
    </row>
    <row r="4" spans="1:6" x14ac:dyDescent="0.25">
      <c r="A4" s="6" t="str">
        <f>CONCATENATE("Years Ended ",(TEXT([1]!CYEDATE(),"mmmm d, yyyy"))," and ",(TEXT([1]!PYEDATE(1),"yyyy")))</f>
        <v>Years Ended January 0, 1900 and 1900</v>
      </c>
      <c r="B4" s="7"/>
      <c r="C4" s="13"/>
      <c r="D4" s="13"/>
      <c r="E4" s="13"/>
      <c r="F4" s="16"/>
    </row>
    <row r="5" spans="1:6" x14ac:dyDescent="0.25">
      <c r="A5" s="7" t="s">
        <v>20</v>
      </c>
      <c r="B5" s="7"/>
      <c r="C5" s="13"/>
      <c r="D5" s="13"/>
      <c r="E5" s="13"/>
      <c r="F5" s="16"/>
    </row>
    <row r="6" spans="1:6" x14ac:dyDescent="0.25">
      <c r="A6" s="9"/>
      <c r="B6" s="9"/>
      <c r="C6" s="34" t="str">
        <f>[1]!cy()</f>
        <v>1899</v>
      </c>
      <c r="D6" s="34"/>
      <c r="E6" s="34"/>
      <c r="F6" s="35">
        <f>[1]!py(1)</f>
        <v>0</v>
      </c>
    </row>
    <row r="8" spans="1:6" x14ac:dyDescent="0.25">
      <c r="A8" s="7" t="s">
        <v>4</v>
      </c>
      <c r="C8" s="13"/>
      <c r="D8" s="13"/>
      <c r="F8" s="16"/>
    </row>
    <row r="9" spans="1:6" s="13" customFormat="1" ht="15.75" customHeight="1" x14ac:dyDescent="0.25">
      <c r="A9" s="4" t="s">
        <v>22</v>
      </c>
      <c r="B9" s="28"/>
      <c r="C9" s="10"/>
      <c r="D9" s="22"/>
      <c r="F9" s="36"/>
    </row>
    <row r="10" spans="1:6" s="13" customFormat="1" x14ac:dyDescent="0.25">
      <c r="A10" s="23" t="s">
        <v>3</v>
      </c>
      <c r="B10" s="15" t="s">
        <v>0</v>
      </c>
      <c r="C10" s="12" t="e">
        <f>(-(ROUND([1]!TBLink("Trial Balance","FINAL[7]","7112:8110","15","1"),0)))</f>
        <v>#VALUE!</v>
      </c>
      <c r="D10" s="16"/>
      <c r="E10" s="8" t="s">
        <v>0</v>
      </c>
      <c r="F10" s="36" t="e">
        <f>#REF!</f>
        <v>#REF!</v>
      </c>
    </row>
    <row r="11" spans="1:6" s="13" customFormat="1" x14ac:dyDescent="0.25">
      <c r="A11" s="23" t="s">
        <v>5</v>
      </c>
      <c r="B11" s="24"/>
      <c r="C11" s="10"/>
      <c r="D11" s="16"/>
      <c r="E11" s="16"/>
      <c r="F11" s="36"/>
    </row>
    <row r="12" spans="1:6" s="13" customFormat="1" x14ac:dyDescent="0.25">
      <c r="A12" s="23" t="s">
        <v>6</v>
      </c>
      <c r="B12" s="25"/>
      <c r="C12" s="10"/>
      <c r="D12" s="16"/>
      <c r="E12" s="16"/>
      <c r="F12" s="36"/>
    </row>
    <row r="13" spans="1:6" s="13" customFormat="1" ht="15.75" customHeight="1" x14ac:dyDescent="0.25">
      <c r="A13" s="23" t="s">
        <v>11</v>
      </c>
      <c r="B13" s="15"/>
      <c r="C13" s="31" t="e">
        <f>(ROUND([1]!TBLink("Trial Balance","FINAL[7]","7212|7212.42","15","2"),0))</f>
        <v>#VALUE!</v>
      </c>
      <c r="D13" s="16"/>
      <c r="E13" s="26"/>
      <c r="F13" s="36">
        <v>52850</v>
      </c>
    </row>
    <row r="14" spans="1:6" s="13" customFormat="1" x14ac:dyDescent="0.25">
      <c r="A14" s="23" t="s">
        <v>17</v>
      </c>
      <c r="B14" s="7"/>
      <c r="C14" s="31" t="e">
        <f>#REF!</f>
        <v>#REF!</v>
      </c>
      <c r="D14" s="16"/>
      <c r="E14" s="16"/>
      <c r="F14" s="36">
        <v>6176</v>
      </c>
    </row>
    <row r="15" spans="1:6" s="13" customFormat="1" x14ac:dyDescent="0.25">
      <c r="A15" s="23" t="s">
        <v>12</v>
      </c>
      <c r="B15" s="7"/>
      <c r="C15" s="31" t="e">
        <f>-#REF!</f>
        <v>#REF!</v>
      </c>
      <c r="D15" s="22"/>
      <c r="E15" s="22"/>
      <c r="F15" s="36">
        <v>18875</v>
      </c>
    </row>
    <row r="16" spans="1:6" s="13" customFormat="1" x14ac:dyDescent="0.25">
      <c r="A16" s="23" t="s">
        <v>13</v>
      </c>
      <c r="B16" s="7"/>
      <c r="C16" s="31"/>
      <c r="D16" s="22"/>
      <c r="E16" s="22"/>
      <c r="F16" s="36"/>
    </row>
    <row r="17" spans="1:7" s="13" customFormat="1" ht="15.75" customHeight="1" x14ac:dyDescent="0.25">
      <c r="A17" s="23" t="s">
        <v>7</v>
      </c>
      <c r="B17" s="7"/>
      <c r="C17" s="31" t="e">
        <f>#REF!</f>
        <v>#REF!</v>
      </c>
      <c r="F17" s="36">
        <v>-504246</v>
      </c>
    </row>
    <row r="18" spans="1:7" s="13" customFormat="1" ht="15.75" customHeight="1" x14ac:dyDescent="0.25">
      <c r="A18" s="27" t="s">
        <v>8</v>
      </c>
      <c r="B18" s="7"/>
      <c r="C18" s="31" t="e">
        <f>#REF!</f>
        <v>#REF!</v>
      </c>
      <c r="F18" s="36">
        <v>24370</v>
      </c>
    </row>
    <row r="19" spans="1:7" s="5" customFormat="1" x14ac:dyDescent="0.25">
      <c r="A19" s="27" t="s">
        <v>9</v>
      </c>
      <c r="B19" s="7"/>
      <c r="C19" s="31" t="e">
        <f>#REF!</f>
        <v>#REF!</v>
      </c>
      <c r="D19" s="13"/>
      <c r="E19" s="13"/>
      <c r="F19" s="36">
        <v>449778</v>
      </c>
      <c r="G19" s="13"/>
    </row>
    <row r="20" spans="1:7" s="5" customFormat="1" x14ac:dyDescent="0.25">
      <c r="A20" s="27" t="s">
        <v>18</v>
      </c>
      <c r="B20" s="7"/>
      <c r="C20" s="31" t="e">
        <f>#REF!</f>
        <v>#REF!</v>
      </c>
      <c r="D20" s="13"/>
      <c r="E20" s="13"/>
      <c r="F20" s="36">
        <v>-18491</v>
      </c>
      <c r="G20" s="13"/>
    </row>
    <row r="21" spans="1:7" s="5" customFormat="1" x14ac:dyDescent="0.25">
      <c r="A21" s="27" t="s">
        <v>10</v>
      </c>
      <c r="B21" s="7"/>
      <c r="C21" s="31" t="e">
        <f>#REF!</f>
        <v>#REF!</v>
      </c>
      <c r="D21" s="13"/>
      <c r="E21" s="13"/>
      <c r="F21" s="36">
        <v>-16335</v>
      </c>
      <c r="G21" s="13"/>
    </row>
    <row r="22" spans="1:7" s="5" customFormat="1" x14ac:dyDescent="0.25">
      <c r="A22" s="27" t="s">
        <v>14</v>
      </c>
      <c r="B22" s="9"/>
      <c r="C22" s="39" t="e">
        <f>#REF!+#REF!</f>
        <v>#REF!</v>
      </c>
      <c r="D22" s="16"/>
      <c r="E22" s="19"/>
      <c r="F22" s="37">
        <v>-99382</v>
      </c>
      <c r="G22" s="13"/>
    </row>
    <row r="23" spans="1:7" s="13" customFormat="1" x14ac:dyDescent="0.25">
      <c r="B23" s="28"/>
      <c r="C23" s="10"/>
      <c r="D23" s="16"/>
      <c r="E23" s="16"/>
      <c r="F23" s="36"/>
    </row>
    <row r="24" spans="1:7" s="5" customFormat="1" ht="15.75" thickBot="1" x14ac:dyDescent="0.3">
      <c r="A24" s="5" t="s">
        <v>21</v>
      </c>
      <c r="B24" s="14" t="s">
        <v>0</v>
      </c>
      <c r="C24" s="11" t="e">
        <f>SUM(C10:C22)</f>
        <v>#VALUE!</v>
      </c>
      <c r="D24" s="16"/>
      <c r="E24" s="20" t="s">
        <v>0</v>
      </c>
      <c r="F24" s="38" t="e">
        <f>SUM(F10:F22)</f>
        <v>#REF!</v>
      </c>
      <c r="G24" s="13"/>
    </row>
    <row r="25" spans="1:7" s="5" customFormat="1" ht="15.75" thickTop="1" x14ac:dyDescent="0.25">
      <c r="B25" s="7"/>
      <c r="C25" s="29"/>
      <c r="D25" s="16"/>
      <c r="E25" s="16"/>
      <c r="F25" s="36"/>
      <c r="G25" s="13"/>
    </row>
    <row r="26" spans="1:7" s="5" customFormat="1" x14ac:dyDescent="0.25">
      <c r="A26" s="7" t="s">
        <v>19</v>
      </c>
      <c r="B26" s="3"/>
      <c r="C26" s="30"/>
      <c r="D26" s="16"/>
      <c r="E26" s="26"/>
      <c r="F26" s="36"/>
      <c r="G26" s="13"/>
    </row>
    <row r="27" spans="1:7" x14ac:dyDescent="0.25">
      <c r="A27" s="23" t="s">
        <v>15</v>
      </c>
      <c r="B27" s="41" t="s">
        <v>0</v>
      </c>
      <c r="C27" s="31">
        <v>44183</v>
      </c>
      <c r="D27" s="16"/>
      <c r="E27" s="16" t="s">
        <v>0</v>
      </c>
      <c r="F27" s="16">
        <v>23016</v>
      </c>
      <c r="G27" s="18"/>
    </row>
    <row r="28" spans="1:7" s="5" customFormat="1" x14ac:dyDescent="0.25">
      <c r="A28" s="23" t="s">
        <v>16</v>
      </c>
      <c r="B28" s="40"/>
      <c r="C28" s="40">
        <v>-44183</v>
      </c>
      <c r="D28" s="16"/>
      <c r="E28" s="19"/>
      <c r="F28" s="19">
        <v>-21255</v>
      </c>
      <c r="G28" s="16"/>
    </row>
    <row r="29" spans="1:7" s="5" customFormat="1" x14ac:dyDescent="0.25">
      <c r="A29" s="23"/>
      <c r="B29" s="29"/>
      <c r="C29" s="29"/>
      <c r="D29" s="16"/>
      <c r="E29" s="16"/>
      <c r="F29" s="16"/>
      <c r="G29" s="16"/>
    </row>
    <row r="30" spans="1:7" s="5" customFormat="1" ht="15.75" thickBot="1" x14ac:dyDescent="0.3">
      <c r="A30" s="32"/>
      <c r="B30" s="42" t="s">
        <v>0</v>
      </c>
      <c r="C30" s="21">
        <f>SUM(C27:C28)</f>
        <v>0</v>
      </c>
      <c r="D30" s="16"/>
      <c r="E30" s="17" t="s">
        <v>0</v>
      </c>
      <c r="F30" s="17">
        <f>SUM(F27:F29)</f>
        <v>1761</v>
      </c>
      <c r="G30" s="16"/>
    </row>
    <row r="31" spans="1:7" s="5" customFormat="1" ht="15.75" thickTop="1" x14ac:dyDescent="0.25">
      <c r="A31" s="23"/>
      <c r="B31" s="15"/>
      <c r="C31" s="10"/>
      <c r="D31" s="16"/>
      <c r="E31" s="33"/>
      <c r="F31" s="36"/>
      <c r="G31" s="13"/>
    </row>
    <row r="32" spans="1:7" x14ac:dyDescent="0.25">
      <c r="A32" s="2" t="s">
        <v>1</v>
      </c>
      <c r="B32" s="7"/>
      <c r="C32" s="22"/>
      <c r="D32" s="16"/>
      <c r="E32" s="16"/>
      <c r="F32" s="16"/>
    </row>
  </sheetData>
  <pageMargins left="1" right="1" top="1" bottom="1" header="0.5" footer="0.5"/>
  <pageSetup scale="90" firstPageNumber="5" orientation="portrait" useFirstPageNumber="1" r:id="rId1"/>
  <headerFooter alignWithMargins="0">
    <oddFooter>&amp;C&amp;"Times New Roman,Regular"&amp;11 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63af84b-4e0b-4a91-85a3-92744864fe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2B1F046C83548AD4B1CF9A0C3C6F9" ma:contentTypeVersion="15" ma:contentTypeDescription="Create a new document." ma:contentTypeScope="" ma:versionID="e89f24e2d6e5a329ef190804a1e38161">
  <xsd:schema xmlns:xsd="http://www.w3.org/2001/XMLSchema" xmlns:xs="http://www.w3.org/2001/XMLSchema" xmlns:p="http://schemas.microsoft.com/office/2006/metadata/properties" xmlns:ns3="663af84b-4e0b-4a91-85a3-92744864fe7c" xmlns:ns4="8b3ae676-1ea5-4621-ba32-90118025911e" targetNamespace="http://schemas.microsoft.com/office/2006/metadata/properties" ma:root="true" ma:fieldsID="b466a88a4859fb6700fe570cd3457d68" ns3:_="" ns4:_="">
    <xsd:import namespace="663af84b-4e0b-4a91-85a3-92744864fe7c"/>
    <xsd:import namespace="8b3ae676-1ea5-4621-ba32-9011802591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af84b-4e0b-4a91-85a3-92744864f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ae676-1ea5-4621-ba32-9011802591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99FE7-CE4D-44F5-AD34-1F40AF2D2CF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8b3ae676-1ea5-4621-ba32-90118025911e"/>
    <ds:schemaRef ds:uri="http://purl.org/dc/dcmitype/"/>
    <ds:schemaRef ds:uri="http://schemas.microsoft.com/office/2006/metadata/properties"/>
    <ds:schemaRef ds:uri="http://purl.org/dc/terms/"/>
    <ds:schemaRef ds:uri="663af84b-4e0b-4a91-85a3-92744864fe7c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CB8E43-5846-4EBB-9C78-6AEE0D725D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906C6-FEAD-43F0-B649-33ACDF2138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af84b-4e0b-4a91-85a3-92744864fe7c"/>
    <ds:schemaRef ds:uri="8b3ae676-1ea5-4621-ba32-9011802591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CWUDFsStorage</vt:lpstr>
      <vt:lpstr>IS CY</vt:lpstr>
      <vt:lpstr>Statement of Cashflow pg 2</vt:lpstr>
      <vt:lpstr>'IS CY'!Print_Area</vt:lpstr>
      <vt:lpstr>'Statement of Cashflow pg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L&amp;B</dc:creator>
  <cp:lastModifiedBy>Gregory J. Watters</cp:lastModifiedBy>
  <cp:lastPrinted>2023-05-30T21:24:20Z</cp:lastPrinted>
  <dcterms:created xsi:type="dcterms:W3CDTF">2004-12-03T15:47:49Z</dcterms:created>
  <dcterms:modified xsi:type="dcterms:W3CDTF">2023-07-20T17:16:06Z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IsUpdatedXLALocation">
    <vt:bool>true</vt:bool>
  </property>
  <property fmtid="{D5CDD505-2E9C-101B-9397-08002B2CF9AE}" pid="6" name="tabName">
    <vt:lpwstr>Financial Statements</vt:lpwstr>
  </property>
  <property fmtid="{D5CDD505-2E9C-101B-9397-08002B2CF9AE}" pid="7" name="tabIndex">
    <vt:lpwstr>0104</vt:lpwstr>
  </property>
  <property fmtid="{D5CDD505-2E9C-101B-9397-08002B2CF9AE}" pid="8" name="workpaperIndex">
    <vt:lpwstr>0104.05</vt:lpwstr>
  </property>
  <property fmtid="{D5CDD505-2E9C-101B-9397-08002B2CF9AE}" pid="9" name="ContentTypeId">
    <vt:lpwstr>0x010100A762B1F046C83548AD4B1CF9A0C3C6F9</vt:lpwstr>
  </property>
</Properties>
</file>